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always" codeName="ThisWorkbook" defaultThemeVersion="164011"/>
  <bookViews>
    <workbookView xWindow="-120" yWindow="-120" windowWidth="29040" windowHeight="15720"/>
  </bookViews>
  <sheets>
    <sheet name="Versions" sheetId="21" r:id="rId1"/>
    <sheet name="ATA" sheetId="3" r:id="rId2"/>
    <sheet name="ATHE" sheetId="4" r:id="rId3"/>
    <sheet name="BATC" sheetId="5" r:id="rId4"/>
    <sheet name="BATE" sheetId="6" r:id="rId5"/>
    <sheet name="BATF" sheetId="23" r:id="rId6"/>
    <sheet name="CAS" sheetId="22" r:id="rId7"/>
    <sheet name="CTA" sheetId="2" r:id="rId8"/>
    <sheet name="RAC" sheetId="7" r:id="rId9"/>
    <sheet name="RACH" sheetId="24" r:id="rId10"/>
    <sheet name="SORB" sheetId="19" r:id="rId11"/>
    <sheet name="BDVL" sheetId="10" r:id="rId12"/>
    <sheet name="SSUI" sheetId="12" r:id="rId13"/>
    <sheet name="VEC" sheetId="13" r:id="rId14"/>
    <sheet name="VPK" sheetId="15" r:id="rId15"/>
    <sheet name="EXT" sheetId="18" r:id="rId16"/>
    <sheet name="UTA" sheetId="20" r:id="rId17"/>
  </sheets>
  <definedNames>
    <definedName name="_xlnm._FilterDatabase" localSheetId="1" hidden="1">ATA!$B$5:$P$25</definedName>
    <definedName name="_xlnm._FilterDatabase" localSheetId="7" hidden="1">CTA!$B$5:$P$107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24" l="1"/>
  <c r="I6" i="24"/>
  <c r="C6" i="24"/>
  <c r="B6" i="24"/>
  <c r="I7" i="24"/>
  <c r="K7" i="24"/>
  <c r="K7" i="23" l="1"/>
  <c r="I7" i="23"/>
  <c r="C6" i="20" l="1"/>
  <c r="B6" i="20"/>
  <c r="K6" i="20" s="1"/>
  <c r="K6" i="18"/>
  <c r="C6" i="18"/>
  <c r="B6" i="18"/>
  <c r="I6" i="18" s="1"/>
  <c r="K6" i="15"/>
  <c r="C6" i="15"/>
  <c r="B6" i="15"/>
  <c r="I6" i="15" s="1"/>
  <c r="C6" i="13"/>
  <c r="B6" i="13"/>
  <c r="K6" i="13" s="1"/>
  <c r="C6" i="12"/>
  <c r="B6" i="12"/>
  <c r="K6" i="12" s="1"/>
  <c r="C6" i="10"/>
  <c r="B6" i="10"/>
  <c r="K6" i="10" s="1"/>
  <c r="C6" i="19"/>
  <c r="B6" i="19"/>
  <c r="K6" i="19" s="1"/>
  <c r="C6" i="7"/>
  <c r="B6" i="7"/>
  <c r="K6" i="7" s="1"/>
  <c r="C6" i="2"/>
  <c r="B6" i="2"/>
  <c r="K6" i="2" s="1"/>
  <c r="C6" i="22"/>
  <c r="B6" i="22"/>
  <c r="K6" i="22" s="1"/>
  <c r="C6" i="23"/>
  <c r="B6" i="23"/>
  <c r="K6" i="23" s="1"/>
  <c r="I6" i="6"/>
  <c r="C6" i="6"/>
  <c r="B6" i="6"/>
  <c r="K6" i="6" s="1"/>
  <c r="C6" i="5"/>
  <c r="B6" i="5"/>
  <c r="K6" i="5" s="1"/>
  <c r="C6" i="4"/>
  <c r="B6" i="4"/>
  <c r="K6" i="4" s="1"/>
  <c r="I6" i="3"/>
  <c r="I6" i="20" l="1"/>
  <c r="I6" i="13"/>
  <c r="I6" i="12"/>
  <c r="I6" i="10"/>
  <c r="I6" i="19"/>
  <c r="I6" i="7"/>
  <c r="I6" i="2"/>
  <c r="I6" i="22"/>
  <c r="I6" i="23"/>
  <c r="I6" i="5"/>
  <c r="I6" i="4"/>
  <c r="K6" i="3"/>
  <c r="C6" i="3"/>
  <c r="B6" i="3"/>
  <c r="K14" i="24"/>
  <c r="I14" i="24"/>
  <c r="K13" i="24"/>
  <c r="I13" i="24"/>
  <c r="K12" i="24"/>
  <c r="I12" i="24"/>
  <c r="K11" i="24"/>
  <c r="I11" i="24"/>
  <c r="K10" i="24"/>
  <c r="I10" i="24"/>
  <c r="K9" i="24"/>
  <c r="I9" i="24"/>
  <c r="K8" i="24"/>
  <c r="I8" i="24"/>
  <c r="K89" i="2" l="1"/>
  <c r="I89" i="2"/>
  <c r="I90" i="2"/>
  <c r="K90" i="2"/>
  <c r="K108" i="2" l="1"/>
  <c r="I108" i="2"/>
  <c r="K23" i="23" l="1"/>
  <c r="I23" i="23"/>
  <c r="K22" i="23"/>
  <c r="I22" i="23"/>
  <c r="K21" i="23"/>
  <c r="I21" i="23"/>
  <c r="K20" i="23"/>
  <c r="I20" i="23"/>
  <c r="K19" i="23"/>
  <c r="I19" i="23"/>
  <c r="K18" i="23"/>
  <c r="I18" i="23"/>
  <c r="K17" i="23"/>
  <c r="I17" i="23"/>
  <c r="K16" i="23"/>
  <c r="I16" i="23"/>
  <c r="K15" i="23"/>
  <c r="I15" i="23"/>
  <c r="K14" i="23"/>
  <c r="I14" i="23"/>
  <c r="K13" i="23"/>
  <c r="I13" i="23"/>
  <c r="K12" i="23"/>
  <c r="I12" i="23"/>
  <c r="K11" i="23"/>
  <c r="I11" i="23"/>
  <c r="K10" i="23"/>
  <c r="I10" i="23"/>
  <c r="K9" i="23"/>
  <c r="I9" i="23"/>
  <c r="K8" i="23"/>
  <c r="I8" i="23"/>
  <c r="I104" i="2" l="1"/>
  <c r="K104" i="2"/>
  <c r="K35" i="2" l="1"/>
  <c r="I35" i="2"/>
  <c r="K8" i="22" l="1"/>
  <c r="K9" i="22"/>
  <c r="K10" i="22"/>
  <c r="K11" i="22"/>
  <c r="K12" i="22"/>
  <c r="K13" i="22"/>
  <c r="K14" i="22"/>
  <c r="K7" i="22"/>
  <c r="I8" i="22"/>
  <c r="I9" i="22"/>
  <c r="I10" i="22"/>
  <c r="I11" i="22"/>
  <c r="I12" i="22"/>
  <c r="I13" i="22"/>
  <c r="I14" i="22"/>
  <c r="I7" i="22"/>
  <c r="I8" i="20" l="1"/>
  <c r="I9" i="20"/>
  <c r="I10" i="20"/>
  <c r="I11" i="20"/>
  <c r="I12" i="20"/>
  <c r="I13" i="20"/>
  <c r="I14" i="20"/>
  <c r="I7" i="20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7" i="18"/>
  <c r="I8" i="15"/>
  <c r="I9" i="15"/>
  <c r="I10" i="15"/>
  <c r="I11" i="15"/>
  <c r="I12" i="15"/>
  <c r="I13" i="15"/>
  <c r="I7" i="15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7" i="13"/>
  <c r="I8" i="12"/>
  <c r="I9" i="12"/>
  <c r="I10" i="12"/>
  <c r="I7" i="12"/>
  <c r="I8" i="10"/>
  <c r="I9" i="10"/>
  <c r="I10" i="10"/>
  <c r="I11" i="10"/>
  <c r="I12" i="10"/>
  <c r="I13" i="10"/>
  <c r="I14" i="10"/>
  <c r="I15" i="10"/>
  <c r="I16" i="10"/>
  <c r="I7" i="10"/>
  <c r="I8" i="19"/>
  <c r="I9" i="19"/>
  <c r="I10" i="19"/>
  <c r="I11" i="19"/>
  <c r="I7" i="19"/>
  <c r="I8" i="7"/>
  <c r="I9" i="7"/>
  <c r="I10" i="7"/>
  <c r="I11" i="7"/>
  <c r="I12" i="7"/>
  <c r="I13" i="7"/>
  <c r="I7" i="7"/>
  <c r="I8" i="6"/>
  <c r="I9" i="6"/>
  <c r="I10" i="6"/>
  <c r="I11" i="6"/>
  <c r="I12" i="6"/>
  <c r="I7" i="6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7" i="5"/>
  <c r="I8" i="4"/>
  <c r="I9" i="4"/>
  <c r="I10" i="4"/>
  <c r="I11" i="4"/>
  <c r="I7" i="4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7" i="3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5" i="2"/>
  <c r="I106" i="2"/>
  <c r="I107" i="2"/>
  <c r="I7" i="2"/>
  <c r="K8" i="4" l="1"/>
  <c r="K9" i="4"/>
  <c r="K22" i="18"/>
  <c r="K23" i="18"/>
  <c r="K24" i="18"/>
  <c r="K21" i="18"/>
  <c r="K88" i="2"/>
  <c r="K91" i="2"/>
  <c r="K107" i="2"/>
  <c r="K106" i="2"/>
  <c r="K14" i="20" l="1"/>
  <c r="K13" i="20"/>
  <c r="K12" i="20"/>
  <c r="K11" i="20"/>
  <c r="K10" i="20"/>
  <c r="K9" i="20"/>
  <c r="K8" i="20"/>
  <c r="K7" i="20"/>
  <c r="K13" i="18"/>
  <c r="K14" i="18"/>
  <c r="K15" i="18"/>
  <c r="K16" i="18"/>
  <c r="K17" i="18"/>
  <c r="K18" i="18"/>
  <c r="K19" i="18"/>
  <c r="K20" i="18"/>
  <c r="K12" i="18"/>
  <c r="K11" i="18"/>
  <c r="K10" i="18"/>
  <c r="K9" i="18"/>
  <c r="K8" i="18"/>
  <c r="K7" i="18"/>
  <c r="K13" i="15"/>
  <c r="K12" i="15"/>
  <c r="K11" i="15"/>
  <c r="K10" i="15"/>
  <c r="K9" i="15"/>
  <c r="K8" i="15"/>
  <c r="K7" i="15"/>
  <c r="K11" i="13"/>
  <c r="K12" i="13"/>
  <c r="K13" i="13"/>
  <c r="K14" i="13"/>
  <c r="K15" i="13"/>
  <c r="K16" i="13"/>
  <c r="K17" i="13"/>
  <c r="K18" i="13"/>
  <c r="K19" i="13"/>
  <c r="K20" i="13"/>
  <c r="K21" i="13"/>
  <c r="K10" i="13"/>
  <c r="K9" i="13"/>
  <c r="K8" i="13"/>
  <c r="K7" i="13"/>
  <c r="K10" i="12"/>
  <c r="K9" i="12"/>
  <c r="K8" i="12"/>
  <c r="K7" i="12"/>
  <c r="K12" i="10"/>
  <c r="K13" i="10"/>
  <c r="K14" i="10"/>
  <c r="K15" i="10"/>
  <c r="K16" i="10"/>
  <c r="K11" i="10"/>
  <c r="K10" i="10"/>
  <c r="K9" i="10"/>
  <c r="K8" i="10"/>
  <c r="K7" i="10"/>
  <c r="K11" i="19"/>
  <c r="K10" i="19"/>
  <c r="K9" i="19"/>
  <c r="K8" i="19"/>
  <c r="K7" i="19"/>
  <c r="K13" i="7"/>
  <c r="K12" i="7"/>
  <c r="K11" i="7"/>
  <c r="K10" i="7"/>
  <c r="K9" i="7"/>
  <c r="K8" i="7"/>
  <c r="K7" i="7"/>
  <c r="K12" i="6"/>
  <c r="K11" i="6"/>
  <c r="K10" i="6"/>
  <c r="K9" i="6"/>
  <c r="K8" i="6"/>
  <c r="K7" i="6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9" i="5"/>
  <c r="K8" i="5"/>
  <c r="K7" i="5"/>
  <c r="K11" i="4"/>
  <c r="K10" i="4"/>
  <c r="K7" i="4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92" i="2"/>
  <c r="K93" i="2"/>
  <c r="K94" i="2"/>
  <c r="K95" i="2"/>
  <c r="K96" i="2"/>
  <c r="K97" i="2"/>
  <c r="K98" i="2"/>
  <c r="K99" i="2"/>
  <c r="K100" i="2"/>
  <c r="K101" i="2"/>
  <c r="K102" i="2"/>
  <c r="K103" i="2"/>
  <c r="K105" i="2"/>
  <c r="K10" i="2"/>
  <c r="K9" i="2"/>
  <c r="K8" i="2"/>
  <c r="K7" i="2"/>
</calcChain>
</file>

<file path=xl/sharedStrings.xml><?xml version="1.0" encoding="utf-8"?>
<sst xmlns="http://schemas.openxmlformats.org/spreadsheetml/2006/main" count="2914" uniqueCount="372">
  <si>
    <t>CTA</t>
  </si>
  <si>
    <t>SYN</t>
  </si>
  <si>
    <t>TA</t>
  </si>
  <si>
    <t>Synthèse défaut</t>
  </si>
  <si>
    <t>GEL</t>
  </si>
  <si>
    <t>001</t>
  </si>
  <si>
    <t>DAD</t>
  </si>
  <si>
    <t>VEN</t>
  </si>
  <si>
    <t>SOUF</t>
  </si>
  <si>
    <t>Défaut ventilateur de soufflage</t>
  </si>
  <si>
    <t>REPR</t>
  </si>
  <si>
    <t>Défaut ventilateur de reprise</t>
  </si>
  <si>
    <t>PT</t>
  </si>
  <si>
    <t>HP</t>
  </si>
  <si>
    <t>Défaut HP CCF soufflage</t>
  </si>
  <si>
    <t>BP</t>
  </si>
  <si>
    <t>Défaut BP CCF reprise</t>
  </si>
  <si>
    <t>DISCO</t>
  </si>
  <si>
    <t>Discordance retour de marche ventilateur de soufflage</t>
  </si>
  <si>
    <t>002</t>
  </si>
  <si>
    <t>Discordance retour de marche ventilateur de reprise</t>
  </si>
  <si>
    <t>COMUT</t>
  </si>
  <si>
    <t>AUTO</t>
  </si>
  <si>
    <t>TS</t>
  </si>
  <si>
    <t>Position autocommutateur off / automatique</t>
  </si>
  <si>
    <t>FLT</t>
  </si>
  <si>
    <t>AN</t>
  </si>
  <si>
    <t>M5</t>
  </si>
  <si>
    <t>F8</t>
  </si>
  <si>
    <t>003</t>
  </si>
  <si>
    <t>F9</t>
  </si>
  <si>
    <t>006</t>
  </si>
  <si>
    <t>Encrassement filtre reprise F8</t>
  </si>
  <si>
    <t>SMR</t>
  </si>
  <si>
    <t>ANRJSOUF</t>
  </si>
  <si>
    <t>Etat registre air neuf, rejet et soufflage</t>
  </si>
  <si>
    <t>TC</t>
  </si>
  <si>
    <t>BYPASS</t>
  </si>
  <si>
    <t>TM</t>
  </si>
  <si>
    <t>AUTOR</t>
  </si>
  <si>
    <t>TBH</t>
  </si>
  <si>
    <t>Autorisation Marche CTA</t>
  </si>
  <si>
    <t>TT</t>
  </si>
  <si>
    <t>Sonde de température air neuf</t>
  </si>
  <si>
    <t>004</t>
  </si>
  <si>
    <t>Sonde de température air repris</t>
  </si>
  <si>
    <t>005</t>
  </si>
  <si>
    <t>Sonde de température air soufflé</t>
  </si>
  <si>
    <t>RECUP</t>
  </si>
  <si>
    <t>Sonde de pression soufflage</t>
  </si>
  <si>
    <t>Sonde de pression reprise</t>
  </si>
  <si>
    <t>VMC</t>
  </si>
  <si>
    <t>CHAUD</t>
  </si>
  <si>
    <t>TR</t>
  </si>
  <si>
    <t>Vanne batterie chaude</t>
  </si>
  <si>
    <t>VMF</t>
  </si>
  <si>
    <t>FROID</t>
  </si>
  <si>
    <t>Vanne batterie froide</t>
  </si>
  <si>
    <t>CALC</t>
  </si>
  <si>
    <t>ETE</t>
  </si>
  <si>
    <t>Consigne température de soufflage été</t>
  </si>
  <si>
    <t>HIVER</t>
  </si>
  <si>
    <t>Consigne température de soufflage hiver</t>
  </si>
  <si>
    <t>TEMPS</t>
  </si>
  <si>
    <t>Temps de fonctionnement CTA</t>
  </si>
  <si>
    <t>TCP</t>
  </si>
  <si>
    <t>Comptage énergie thermique chaude</t>
  </si>
  <si>
    <t>Comptage énergie thermique froide</t>
  </si>
  <si>
    <t>CPTEL</t>
  </si>
  <si>
    <t>Comptage énergie électrique</t>
  </si>
  <si>
    <t>E10</t>
  </si>
  <si>
    <t>Alarme pompe de récupération</t>
  </si>
  <si>
    <t>PSL</t>
  </si>
  <si>
    <t>CONS</t>
  </si>
  <si>
    <t>Consigne pression de reprise</t>
  </si>
  <si>
    <t>MEL</t>
  </si>
  <si>
    <t>Etat registre de mélange</t>
  </si>
  <si>
    <t>ANSOUF</t>
  </si>
  <si>
    <t>Etat registre air neuf et soufflage</t>
  </si>
  <si>
    <t>Consigne température de soufflage</t>
  </si>
  <si>
    <t>Etat registre soufflage</t>
  </si>
  <si>
    <t>H14</t>
  </si>
  <si>
    <t>BATE</t>
  </si>
  <si>
    <t>TRIAC</t>
  </si>
  <si>
    <t>Sous-équipement</t>
  </si>
  <si>
    <t>Numéro sous-équipement</t>
  </si>
  <si>
    <t>Libellé</t>
  </si>
  <si>
    <t>Qualif</t>
  </si>
  <si>
    <t>N° Equipement</t>
  </si>
  <si>
    <t>F7</t>
  </si>
  <si>
    <t>007</t>
  </si>
  <si>
    <t>M6</t>
  </si>
  <si>
    <t>PMP</t>
  </si>
  <si>
    <t>TH</t>
  </si>
  <si>
    <t>Sonde hygrométrie air soufflé</t>
  </si>
  <si>
    <t>EXT</t>
  </si>
  <si>
    <t>Consigne hygrométrie de soufflage</t>
  </si>
  <si>
    <t>BDV</t>
  </si>
  <si>
    <t>RECY</t>
  </si>
  <si>
    <t>F</t>
  </si>
  <si>
    <t>O</t>
  </si>
  <si>
    <t>registre by-pass échangeur à plaque</t>
  </si>
  <si>
    <t>HUM</t>
  </si>
  <si>
    <t>QUENCH</t>
  </si>
  <si>
    <t>Info quench du local</t>
  </si>
  <si>
    <t>Défaut ventilateur de reprise 2</t>
  </si>
  <si>
    <t>Etat fermeture registres amont / aval reprise filtre 1</t>
  </si>
  <si>
    <t>Etat ouverture  registres amont / aval reprise filtre 1</t>
  </si>
  <si>
    <t>Etat fermeture registres amont / aval reprise filtre 2</t>
  </si>
  <si>
    <t>Etat ouverture  registres amont / aval reprise filtre 2</t>
  </si>
  <si>
    <t>Etat fermeture registres amont / aval VEX 1</t>
  </si>
  <si>
    <t>Etat ouverture  registres amont / aval VEX 1</t>
  </si>
  <si>
    <t>Etat fermeture registres amont / aval VEX 2</t>
  </si>
  <si>
    <t>Etat ouverture  registres amont / aval VEX 2</t>
  </si>
  <si>
    <t>Sonde hygrométrie air repris</t>
  </si>
  <si>
    <t>Compléments CIEP - Points exhaustifs pour CTA</t>
  </si>
  <si>
    <t>MIN</t>
  </si>
  <si>
    <t>Limite minimum température de soufflage</t>
  </si>
  <si>
    <t>Etat registre by pass échangeur à plaque</t>
  </si>
  <si>
    <t>Sonde de température air neuf après batterie de récupération</t>
  </si>
  <si>
    <t>Position autocommutateur automatique</t>
  </si>
  <si>
    <t>Sonde encrassement filtre terminal</t>
  </si>
  <si>
    <t>ELEC</t>
  </si>
  <si>
    <t>Défaut thermostat antigel</t>
  </si>
  <si>
    <t xml:space="preserve">Défaut détection de fumées </t>
  </si>
  <si>
    <t>Alarme manque d'eau circuit de récupération</t>
  </si>
  <si>
    <t>Alarme encrassement filtre air neuf M5</t>
  </si>
  <si>
    <t>Alarme encrassement filtre air neuf F7</t>
  </si>
  <si>
    <t>Alarme encrassement filtre soufflage E10</t>
  </si>
  <si>
    <t>Alarme encrassement filtre reprise F7</t>
  </si>
  <si>
    <t>Table horaire</t>
  </si>
  <si>
    <t xml:space="preserve">Vanne batterie chaude </t>
  </si>
  <si>
    <t>Consigne température de soufflage calculée</t>
  </si>
  <si>
    <t>Consigne pression de soufflage</t>
  </si>
  <si>
    <t>Valeur marche ventilateur soufflage</t>
  </si>
  <si>
    <t>Valeur marche ventilateur reprise</t>
  </si>
  <si>
    <t>Alarme encrassement filtre air neuf F8</t>
  </si>
  <si>
    <t>Alarme encrassement filtre reprise M5</t>
  </si>
  <si>
    <t>SOP</t>
  </si>
  <si>
    <t>Sonde de pression différentielle entre SOP et circulation</t>
  </si>
  <si>
    <t>Consigne température de reprise froid</t>
  </si>
  <si>
    <t>Consigne température de reprise chaud</t>
  </si>
  <si>
    <t>Valeur marche boite à débit variable</t>
  </si>
  <si>
    <t>Alarme encrassement filtre air neuf F9</t>
  </si>
  <si>
    <t>Etat registre air neuf position férmée</t>
  </si>
  <si>
    <t>Etat registre soufflage et rejet position ouverte</t>
  </si>
  <si>
    <t>Etat registre soufflage et rejet position férmée</t>
  </si>
  <si>
    <t>Alarme encrassement filtre soufflage F9</t>
  </si>
  <si>
    <t>CHA</t>
  </si>
  <si>
    <t>Alarme encrassement filtre à charbon au soufflage  en aval de la CTA</t>
  </si>
  <si>
    <t>Alarme humidificateur</t>
  </si>
  <si>
    <t>VH</t>
  </si>
  <si>
    <t xml:space="preserve">Alarme hygrométrie haute soufflage </t>
  </si>
  <si>
    <t>Valeur marche humidificateur</t>
  </si>
  <si>
    <t>Alarme encrassement filtre à charbon reprise CA</t>
  </si>
  <si>
    <t>Consigne température de reprise</t>
  </si>
  <si>
    <t>Discordance retour de marche ventilateur de reprise 2</t>
  </si>
  <si>
    <t>Alarme encrassement filtre reprise H14 - 1</t>
  </si>
  <si>
    <t>Alarme encrassement filtre reprise H14 - 2</t>
  </si>
  <si>
    <t>Consigne température de soufflage calculée chaud</t>
  </si>
  <si>
    <t>Consigne température de soufflage calculée froid</t>
  </si>
  <si>
    <t>Consigne température de soufflage chaud</t>
  </si>
  <si>
    <t>Valeur marche ventilateur reprise 2</t>
  </si>
  <si>
    <t>Alarme encrassement filtre soufflage H14</t>
  </si>
  <si>
    <t>Alarme encrassement filtre BOP M6</t>
  </si>
  <si>
    <t>ATA</t>
  </si>
  <si>
    <t>COM</t>
  </si>
  <si>
    <t>Défaut de communication régulateur</t>
  </si>
  <si>
    <t>DFT</t>
  </si>
  <si>
    <t>Défaut fuite d'eau</t>
  </si>
  <si>
    <t>Encrassement filtre reprise</t>
  </si>
  <si>
    <t>Autorisation Marche ATA</t>
  </si>
  <si>
    <t>Sonde de température soufflage</t>
  </si>
  <si>
    <t>Sonde de température reprise</t>
  </si>
  <si>
    <t>Commande ventilateur</t>
  </si>
  <si>
    <t>Temps de fonctionnement</t>
  </si>
  <si>
    <t>Sonde hygrométrie soufflage</t>
  </si>
  <si>
    <t>Consigne déshumidification au soufflage</t>
  </si>
  <si>
    <t>AMBT</t>
  </si>
  <si>
    <t>MANU</t>
  </si>
  <si>
    <t>Mode manuel sur écran local</t>
  </si>
  <si>
    <t>Valeur Température ambiante (reprise)</t>
  </si>
  <si>
    <t>Consigne température ambiante</t>
  </si>
  <si>
    <t>ATHE</t>
  </si>
  <si>
    <t>Consigne température soufflage</t>
  </si>
  <si>
    <t>Soignal vanne chaude</t>
  </si>
  <si>
    <t>BATC</t>
  </si>
  <si>
    <t>Autorisation marche terminal</t>
  </si>
  <si>
    <t>Consigne de température ambiante</t>
  </si>
  <si>
    <t>FEN</t>
  </si>
  <si>
    <t>POS</t>
  </si>
  <si>
    <t>Contact fenêtre ouverte</t>
  </si>
  <si>
    <t>Sonde de température  soufflage</t>
  </si>
  <si>
    <t>Sonde de pression ambiante</t>
  </si>
  <si>
    <t>DECON</t>
  </si>
  <si>
    <t>MODE</t>
  </si>
  <si>
    <t xml:space="preserve">Mode Normal / Décontamination </t>
  </si>
  <si>
    <t>Etat registre décontamination</t>
  </si>
  <si>
    <t>Commande boite à débit variable air repris</t>
  </si>
  <si>
    <t>Sonde de température ambiante</t>
  </si>
  <si>
    <t>CO2</t>
  </si>
  <si>
    <t>Mesure Co2 en ambiance</t>
  </si>
  <si>
    <t>Commande boite à débit variable air soufflé et repris</t>
  </si>
  <si>
    <t>Compléments CIEP - Points exhaustifs pour ATA</t>
  </si>
  <si>
    <t>Compléments CIEP - Points exhaustifs pour ATHE</t>
  </si>
  <si>
    <t>Compléments CIEP - Points exhaustifs pour BATC</t>
  </si>
  <si>
    <t>Compléments CIEP - Points exhaustifs pour BATE</t>
  </si>
  <si>
    <t>RAC</t>
  </si>
  <si>
    <t>Consigne de température</t>
  </si>
  <si>
    <t>Compléments CIEP - Points exhaustifs pour RAC</t>
  </si>
  <si>
    <t>SORB</t>
  </si>
  <si>
    <t>Pression ambiante</t>
  </si>
  <si>
    <t>Commande boite à débit variable</t>
  </si>
  <si>
    <t>BDVL</t>
  </si>
  <si>
    <t>REDUIT</t>
  </si>
  <si>
    <t>Mode Normal / Réduit</t>
  </si>
  <si>
    <t>Consigne compensation BDV</t>
  </si>
  <si>
    <t>Mode Positif / Négatif</t>
  </si>
  <si>
    <t>Défaut sorbonne 1</t>
  </si>
  <si>
    <t>Défaut sorbonne 2</t>
  </si>
  <si>
    <t>Mode Normal / Décontamination</t>
  </si>
  <si>
    <t>PRES</t>
  </si>
  <si>
    <t>Compléments CIEP - Points exhaustifs pour SSUI</t>
  </si>
  <si>
    <t>SSUI</t>
  </si>
  <si>
    <t>VEC</t>
  </si>
  <si>
    <t>Commande ventilateur de soufflage</t>
  </si>
  <si>
    <t>Consigne de température reprise</t>
  </si>
  <si>
    <t>Compléments CIEP - Points exhaustifs pour VEC</t>
  </si>
  <si>
    <t>Compléments CIEP - Points exhaustifs pour VEDPK</t>
  </si>
  <si>
    <t>PV</t>
  </si>
  <si>
    <t>Marche ventilateur PV</t>
  </si>
  <si>
    <t>GV</t>
  </si>
  <si>
    <t>Marche ventilateur GV</t>
  </si>
  <si>
    <t>Position désenfumage</t>
  </si>
  <si>
    <t>DG</t>
  </si>
  <si>
    <t>CONO</t>
  </si>
  <si>
    <t>Concentration CO/NO</t>
  </si>
  <si>
    <t>Synthèse défaut centrale CO/NO</t>
  </si>
  <si>
    <t>ANOXIE</t>
  </si>
  <si>
    <t>Défaut anoxie</t>
  </si>
  <si>
    <t>PDZ</t>
  </si>
  <si>
    <t>Discordance pressostat manque débit d'air </t>
  </si>
  <si>
    <t>Compléments CIEP - Points exhaustifs pour EXT</t>
  </si>
  <si>
    <t>VEX</t>
  </si>
  <si>
    <t xml:space="preserve">Discordance pressostat manque débit d'air </t>
  </si>
  <si>
    <t>Marche ventilateur</t>
  </si>
  <si>
    <t>Position autocommutateur manuel</t>
  </si>
  <si>
    <t>LOCAL</t>
  </si>
  <si>
    <t>Position commutateur local PV</t>
  </si>
  <si>
    <t>Position commutateur local GV</t>
  </si>
  <si>
    <t>DESENF</t>
  </si>
  <si>
    <t>Position commutateur local Désenfumage</t>
  </si>
  <si>
    <t>Valeur Marche ventilateur</t>
  </si>
  <si>
    <t>VPK</t>
  </si>
  <si>
    <t>Consigne de température soufflage</t>
  </si>
  <si>
    <t>Etat registres Soufflage et Reprise</t>
  </si>
  <si>
    <t>Compléments CIEP - Points exhaustifs pour SORB</t>
  </si>
  <si>
    <t>Compléments CIEP - Points exhaustifs pour BDVL</t>
  </si>
  <si>
    <t>Complément Code CIEP</t>
  </si>
  <si>
    <t>Priorité d'Alarme</t>
  </si>
  <si>
    <t>Désignation simplifiée Point CIEP</t>
  </si>
  <si>
    <t>Type Point CIEP</t>
  </si>
  <si>
    <t>Code équipement BIM</t>
  </si>
  <si>
    <t>Basse</t>
  </si>
  <si>
    <t>Haute</t>
  </si>
  <si>
    <t>Alarmes Statut</t>
  </si>
  <si>
    <t>Activ / inactive text</t>
  </si>
  <si>
    <t>CoV Increment</t>
  </si>
  <si>
    <t>Units</t>
  </si>
  <si>
    <t>1 : Fermé / 0 : Ouvert</t>
  </si>
  <si>
    <t>1 : Défaut / 0 : Normal</t>
  </si>
  <si>
    <t>1 :Marche / 0: Arrêt</t>
  </si>
  <si>
    <t>1 : Marche / 0 Arrêt</t>
  </si>
  <si>
    <t>1 : Fermés / 0 : Ouverts</t>
  </si>
  <si>
    <t>1 : Présent / 0 : Absent</t>
  </si>
  <si>
    <t>Autorisation Marche batterie électrique hébergement</t>
  </si>
  <si>
    <t xml:space="preserve">1 : Fermés </t>
  </si>
  <si>
    <t>1 : Ouverts</t>
  </si>
  <si>
    <t>1 :Auto / 0: Arrêt</t>
  </si>
  <si>
    <t>kWh</t>
  </si>
  <si>
    <t>H</t>
  </si>
  <si>
    <t>Pa</t>
  </si>
  <si>
    <t>%</t>
  </si>
  <si>
    <t>°C</t>
  </si>
  <si>
    <t>1 :Auto / 0: Manu</t>
  </si>
  <si>
    <t>PPM</t>
  </si>
  <si>
    <t xml:space="preserve">1 : Décontamination / 0 : Normal </t>
  </si>
  <si>
    <t>1 : Fermée / 0 : Ouverte</t>
  </si>
  <si>
    <t xml:space="preserve">1 : Réduit / 0 : Normal </t>
  </si>
  <si>
    <t xml:space="preserve">1 : Positif / 0 : Négatif </t>
  </si>
  <si>
    <t>A renseigner par Entreprise</t>
  </si>
  <si>
    <t>XXX</t>
  </si>
  <si>
    <t>Etat registres  air soufflé et repris</t>
  </si>
  <si>
    <t>1 : PV</t>
  </si>
  <si>
    <t xml:space="preserve">1 : GV </t>
  </si>
  <si>
    <t>1 : Manu</t>
  </si>
  <si>
    <t>1 : Auto</t>
  </si>
  <si>
    <t>Marche pompe de récupération</t>
  </si>
  <si>
    <t>Commande du triac batterie électrique</t>
  </si>
  <si>
    <t>1 : Ouverts / 0 : Fermés</t>
  </si>
  <si>
    <t>UTA</t>
  </si>
  <si>
    <t>Autorisation Marche Terminal</t>
  </si>
  <si>
    <t>Température ambiante</t>
  </si>
  <si>
    <t>Consigne ventilateur de soufflage</t>
  </si>
  <si>
    <t>Synthèse défaut Filtres encrassés et défau moteur</t>
  </si>
  <si>
    <t>Historique des Versions</t>
  </si>
  <si>
    <t>Numéro de version</t>
  </si>
  <si>
    <t>Date</t>
  </si>
  <si>
    <t>Modifié par</t>
  </si>
  <si>
    <t>Vérifié par</t>
  </si>
  <si>
    <t>Modifications</t>
  </si>
  <si>
    <t>V1</t>
  </si>
  <si>
    <t>Jean-Marie Beautru</t>
  </si>
  <si>
    <t>V1.1</t>
  </si>
  <si>
    <t>V1.2</t>
  </si>
  <si>
    <t>V1.3</t>
  </si>
  <si>
    <t>Mise en forme</t>
  </si>
  <si>
    <t>Mise à jour suivant fichiers déposés sur SOFYA</t>
  </si>
  <si>
    <t>CODIFICATION CIEP - lot GCL - Génie Climatique - Points Aéraulique</t>
  </si>
  <si>
    <t>V1.4</t>
  </si>
  <si>
    <t>Ajout colonne "Libellé compilé"</t>
  </si>
  <si>
    <t>Sonde de CO2 reprise</t>
  </si>
  <si>
    <t>Valeur Marche ventilateur reprise</t>
  </si>
  <si>
    <t>Synthèse Défaut</t>
  </si>
  <si>
    <t>V1.5</t>
  </si>
  <si>
    <t>Ajout de points suivant fourniture points chantier 09/2025 + Ajout radical BIM colonne I</t>
  </si>
  <si>
    <t>Cette liste présente les points disponibles par équipement. Tout les points ne sont pas obligatoire, le choix dépendra des solutions techniques utilisées par les entreprises.</t>
  </si>
  <si>
    <r>
      <t>Radical BIM + Complément CIEP
(</t>
    </r>
    <r>
      <rPr>
        <b/>
        <sz val="18"/>
        <color rgb="FFFF0000"/>
        <rFont val="Calibri"/>
        <family val="2"/>
        <scheme val="minor"/>
      </rPr>
      <t>BACNET : Object Name</t>
    </r>
    <r>
      <rPr>
        <b/>
        <sz val="18"/>
        <color theme="1"/>
        <rFont val="Calibri"/>
        <family val="2"/>
        <scheme val="minor"/>
      </rPr>
      <t>)</t>
    </r>
  </si>
  <si>
    <r>
      <t>Libellé compilé = Radical BIM + Libellé
(</t>
    </r>
    <r>
      <rPr>
        <b/>
        <sz val="18"/>
        <color rgb="FFFF0000"/>
        <rFont val="Calibri"/>
        <family val="2"/>
        <scheme val="minor"/>
      </rPr>
      <t>BACNET : Description</t>
    </r>
    <r>
      <rPr>
        <b/>
        <sz val="18"/>
        <color theme="1"/>
        <rFont val="Calibri"/>
        <family val="2"/>
        <scheme val="minor"/>
      </rPr>
      <t>)</t>
    </r>
  </si>
  <si>
    <t>CAS</t>
  </si>
  <si>
    <t>Détecteur d'ouverture de la fenêtre</t>
  </si>
  <si>
    <t>Valeur Température ambiante</t>
  </si>
  <si>
    <t>Compléments CIEP - Points exhaustifs pour :</t>
  </si>
  <si>
    <t>Arrêt / Auto</t>
  </si>
  <si>
    <t>Normal / Défaut</t>
  </si>
  <si>
    <t>Ouverte / Fermée</t>
  </si>
  <si>
    <t>V1.6</t>
  </si>
  <si>
    <t>Ajout de points suivant fourniture points chantier 10/2025 (Modifications / ajouts en jaune)</t>
  </si>
  <si>
    <t>Alarme encrassement filtre reprise M6 - 1</t>
  </si>
  <si>
    <t xml:space="preserve">Report Hypervision </t>
  </si>
  <si>
    <t>x</t>
  </si>
  <si>
    <t>CDPK</t>
  </si>
  <si>
    <t>Pour Lot Hypervision</t>
  </si>
  <si>
    <t>Vanne batterie chaude secondaire</t>
  </si>
  <si>
    <t>Compléments CIEP - Points exhaustifs pour BATF</t>
  </si>
  <si>
    <t>BATF</t>
  </si>
  <si>
    <t>V1.7</t>
  </si>
  <si>
    <t>TRIAC batterie électrique de secours</t>
  </si>
  <si>
    <t>Ajout colonne Report Hypervision + Modif points Chantier semaine 45</t>
  </si>
  <si>
    <t>Version</t>
  </si>
  <si>
    <t>1.3</t>
  </si>
  <si>
    <t>1.5</t>
  </si>
  <si>
    <t>1.6</t>
  </si>
  <si>
    <t>1.7</t>
  </si>
  <si>
    <t>V1.8</t>
  </si>
  <si>
    <t>Consigne de température air repris</t>
  </si>
  <si>
    <t>Consigne de température air repris été</t>
  </si>
  <si>
    <t>Consigne de température air repris hiver</t>
  </si>
  <si>
    <t>Insertion des versions de modification pour chaque variable + Ajout points CTA</t>
  </si>
  <si>
    <t>V1.9</t>
  </si>
  <si>
    <t>Ajout Equipement RACH</t>
  </si>
  <si>
    <t>Compléments CIEP - Points exhaustifs pour RACH</t>
  </si>
  <si>
    <t>1.9</t>
  </si>
  <si>
    <t>RACH</t>
  </si>
  <si>
    <t>Ajout objet Synthèse GTB</t>
  </si>
  <si>
    <t>V1.10</t>
  </si>
  <si>
    <t>Synthese</t>
  </si>
  <si>
    <t>Objet Synthèse GTB</t>
  </si>
  <si>
    <t>Objet de Synthese de l'équipement généré par la GTB</t>
  </si>
  <si>
    <t>1.10</t>
  </si>
  <si>
    <t>Correction N° Sous équipement ('001)</t>
  </si>
  <si>
    <t>V1.11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</si>
</sst>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name val="Arial Narrow"/>
      <family val="2"/>
    </font>
    <font>
      <i/>
      <sz val="10"/>
      <color rgb="FF00B0F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9" fillId="0" borderId="0"/>
  </cellStyleXfs>
  <cellXfs count="146">
    <xf numFmtId="0" fontId="0" fillId="0" borderId="0" xfId="0"/>
    <xf numFmtId="0" fontId="3" fillId="0" borderId="1" xfId="1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164" fontId="2" fillId="0" borderId="1" xfId="0" quotePrefix="1" applyNumberFormat="1" applyFont="1" applyBorder="1" applyAlignment="1">
      <alignment horizontal="center" vertical="top"/>
    </xf>
    <xf numFmtId="164" fontId="2" fillId="2" borderId="1" xfId="0" quotePrefix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164" fontId="6" fillId="0" borderId="1" xfId="0" quotePrefix="1" applyNumberFormat="1" applyFont="1" applyBorder="1" applyAlignment="1">
      <alignment horizontal="center" vertical="top"/>
    </xf>
    <xf numFmtId="164" fontId="3" fillId="0" borderId="1" xfId="0" quotePrefix="1" applyNumberFormat="1" applyFont="1" applyBorder="1" applyAlignment="1">
      <alignment horizontal="center" vertical="top"/>
    </xf>
    <xf numFmtId="164" fontId="3" fillId="2" borderId="1" xfId="0" quotePrefix="1" applyNumberFormat="1" applyFont="1" applyFill="1" applyBorder="1" applyAlignment="1">
      <alignment horizontal="center" vertical="top"/>
    </xf>
    <xf numFmtId="0" fontId="3" fillId="0" borderId="1" xfId="0" quotePrefix="1" applyFont="1" applyBorder="1" applyAlignment="1">
      <alignment horizontal="center" vertical="top"/>
    </xf>
    <xf numFmtId="0" fontId="6" fillId="0" borderId="1" xfId="0" quotePrefix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6" fillId="0" borderId="0" xfId="0" quotePrefix="1" applyNumberFormat="1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3" fillId="0" borderId="0" xfId="1" applyFont="1" applyAlignment="1">
      <alignment horizontal="left"/>
    </xf>
    <xf numFmtId="0" fontId="6" fillId="0" borderId="0" xfId="0" quotePrefix="1" applyFont="1" applyAlignment="1">
      <alignment horizontal="center" vertical="top"/>
    </xf>
    <xf numFmtId="0" fontId="2" fillId="2" borderId="1" xfId="0" quotePrefix="1" applyFont="1" applyFill="1" applyBorder="1" applyAlignment="1">
      <alignment horizontal="center" vertical="top"/>
    </xf>
    <xf numFmtId="49" fontId="7" fillId="8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/>
    <xf numFmtId="0" fontId="3" fillId="0" borderId="0" xfId="0" applyFont="1" applyAlignment="1">
      <alignment horizontal="center" vertical="top"/>
    </xf>
    <xf numFmtId="0" fontId="3" fillId="0" borderId="4" xfId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0" quotePrefix="1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4" fillId="9" borderId="1" xfId="0" applyFont="1" applyFill="1" applyBorder="1" applyAlignment="1">
      <alignment horizontal="justify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6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horizontal="left" vertical="top"/>
    </xf>
    <xf numFmtId="164" fontId="4" fillId="1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10" borderId="1" xfId="0" applyFont="1" applyFill="1" applyBorder="1" applyAlignment="1">
      <alignment horizontal="center" vertical="top"/>
    </xf>
    <xf numFmtId="164" fontId="3" fillId="10" borderId="1" xfId="0" quotePrefix="1" applyNumberFormat="1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164" fontId="3" fillId="0" borderId="0" xfId="0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164" fontId="2" fillId="0" borderId="0" xfId="0" quotePrefix="1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164" fontId="3" fillId="0" borderId="0" xfId="0" quotePrefix="1" applyNumberFormat="1" applyFont="1" applyAlignment="1">
      <alignment horizontal="center" vertical="top"/>
    </xf>
    <xf numFmtId="0" fontId="3" fillId="0" borderId="0" xfId="1" applyFont="1" applyAlignment="1">
      <alignment horizontal="center"/>
    </xf>
    <xf numFmtId="164" fontId="3" fillId="0" borderId="0" xfId="0" quotePrefix="1" applyNumberFormat="1" applyFont="1" applyAlignment="1">
      <alignment horizontal="center" vertical="center"/>
    </xf>
    <xf numFmtId="0" fontId="18" fillId="0" borderId="1" xfId="2" applyFont="1" applyBorder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1" xfId="2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64" fontId="3" fillId="0" borderId="1" xfId="2" quotePrefix="1" applyNumberFormat="1" applyFont="1" applyBorder="1" applyAlignment="1">
      <alignment horizontal="center"/>
    </xf>
    <xf numFmtId="0" fontId="21" fillId="4" borderId="8" xfId="0" applyFont="1" applyFill="1" applyBorder="1" applyAlignment="1">
      <alignment horizontal="center" vertical="center" wrapText="1"/>
    </xf>
    <xf numFmtId="0" fontId="18" fillId="6" borderId="1" xfId="2" applyFont="1" applyFill="1" applyBorder="1" applyAlignment="1">
      <alignment horizontal="left"/>
    </xf>
    <xf numFmtId="0" fontId="3" fillId="6" borderId="1" xfId="3" applyFont="1" applyFill="1" applyBorder="1" applyAlignment="1">
      <alignment horizontal="left"/>
    </xf>
    <xf numFmtId="0" fontId="22" fillId="0" borderId="1" xfId="3" applyFont="1" applyBorder="1" applyAlignment="1">
      <alignment horizontal="center"/>
    </xf>
    <xf numFmtId="0" fontId="22" fillId="0" borderId="0" xfId="3" applyFont="1" applyAlignment="1">
      <alignment horizontal="center"/>
    </xf>
    <xf numFmtId="0" fontId="0" fillId="13" borderId="1" xfId="0" applyFill="1" applyBorder="1" applyAlignment="1">
      <alignment horizontal="center"/>
    </xf>
    <xf numFmtId="0" fontId="2" fillId="12" borderId="3" xfId="0" applyFont="1" applyFill="1" applyBorder="1" applyAlignment="1">
      <alignment vertical="center" wrapText="1"/>
    </xf>
    <xf numFmtId="0" fontId="3" fillId="10" borderId="1" xfId="1" applyFont="1" applyFill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164" fontId="3" fillId="10" borderId="1" xfId="0" quotePrefix="1" applyNumberFormat="1" applyFont="1" applyFill="1" applyBorder="1" applyAlignment="1">
      <alignment horizontal="center" vertical="center"/>
    </xf>
    <xf numFmtId="0" fontId="3" fillId="10" borderId="1" xfId="1" applyFont="1" applyFill="1" applyBorder="1" applyAlignment="1">
      <alignment horizontal="center"/>
    </xf>
    <xf numFmtId="0" fontId="2" fillId="0" borderId="0" xfId="0" quotePrefix="1" applyFont="1" applyAlignment="1">
      <alignment horizontal="left"/>
    </xf>
    <xf numFmtId="0" fontId="2" fillId="13" borderId="1" xfId="0" applyFont="1" applyFill="1" applyBorder="1" applyAlignment="1">
      <alignment horizontal="center"/>
    </xf>
    <xf numFmtId="0" fontId="23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left" vertical="top"/>
    </xf>
    <xf numFmtId="0" fontId="2" fillId="13" borderId="1" xfId="0" applyFont="1" applyFill="1" applyBorder="1" applyAlignment="1">
      <alignment horizontal="left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3" fillId="11" borderId="0" xfId="0" applyFont="1" applyFill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textRotation="90" wrapText="1"/>
    </xf>
    <xf numFmtId="0" fontId="12" fillId="4" borderId="2" xfId="0" applyFont="1" applyFill="1" applyBorder="1" applyAlignment="1">
      <alignment horizontal="center" vertical="center" textRotation="90" wrapText="1"/>
    </xf>
    <xf numFmtId="0" fontId="12" fillId="4" borderId="7" xfId="0" applyFont="1" applyFill="1" applyBorder="1" applyAlignment="1">
      <alignment horizontal="center" vertical="center" textRotation="90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49" fontId="7" fillId="7" borderId="3" xfId="0" applyNumberFormat="1" applyFont="1" applyFill="1" applyBorder="1" applyAlignment="1">
      <alignment horizontal="center" vertical="center" wrapText="1"/>
    </xf>
    <xf numFmtId="49" fontId="7" fillId="7" borderId="7" xfId="0" applyNumberFormat="1" applyFont="1" applyFill="1" applyBorder="1" applyAlignment="1">
      <alignment horizontal="center" vertical="center" wrapText="1"/>
    </xf>
    <xf numFmtId="49" fontId="7" fillId="8" borderId="4" xfId="0" applyNumberFormat="1" applyFont="1" applyFill="1" applyBorder="1" applyAlignment="1">
      <alignment horizontal="center" vertical="center" wrapText="1"/>
    </xf>
    <xf numFmtId="49" fontId="7" fillId="8" borderId="6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 textRotation="90" wrapText="1"/>
    </xf>
    <xf numFmtId="0" fontId="24" fillId="4" borderId="2" xfId="0" applyFont="1" applyFill="1" applyBorder="1" applyAlignment="1">
      <alignment horizontal="center" vertical="center" textRotation="90" wrapText="1"/>
    </xf>
    <xf numFmtId="0" fontId="24" fillId="4" borderId="7" xfId="0" applyFont="1" applyFill="1" applyBorder="1" applyAlignment="1">
      <alignment horizontal="center" vertical="center" textRotation="90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</cellXfs>
  <cellStyles count="4">
    <cellStyle name="Normal" xfId="0" builtinId="0"/>
    <cellStyle name="Normal 3" xfId="1"/>
    <cellStyle name="Normal 3 6" xfId="3"/>
    <cellStyle name="Normal 9" xfId="2"/>
  </cellStyles>
  <dxfs count="125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Q20"/>
  <sheetViews>
    <sheetView tabSelected="1" zoomScaleNormal="100" workbookViewId="0">
      <selection activeCell="B20" sqref="B20"/>
    </sheetView>
  </sheetViews>
  <sheetFormatPr baseColWidth="10" defaultColWidth="11.42578125" defaultRowHeight="15" x14ac:dyDescent="0.25"/>
  <cols>
    <col min="2" max="2" width="19" customWidth="1"/>
    <col min="3" max="3" width="19" style="56" customWidth="1"/>
    <col min="4" max="4" width="29.28515625" style="56" customWidth="1"/>
    <col min="5" max="5" width="29.28515625" customWidth="1"/>
    <col min="6" max="6" width="87" customWidth="1"/>
  </cols>
  <sheetData>
    <row r="1" spans="1:17" s="45" customFormat="1" ht="15.75" thickBot="1" x14ac:dyDescent="0.3">
      <c r="A1" s="44"/>
      <c r="C1" s="46"/>
      <c r="D1" s="46"/>
      <c r="J1" s="47"/>
      <c r="L1" s="48"/>
      <c r="N1" s="47"/>
    </row>
    <row r="2" spans="1:17" s="45" customFormat="1" ht="30" customHeight="1" x14ac:dyDescent="0.25">
      <c r="A2" s="44"/>
      <c r="B2" s="102" t="s">
        <v>318</v>
      </c>
      <c r="C2" s="103"/>
      <c r="D2" s="103"/>
      <c r="E2" s="103"/>
      <c r="F2" s="104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s="45" customFormat="1" ht="30" customHeight="1" thickBot="1" x14ac:dyDescent="0.3">
      <c r="A3" s="44"/>
      <c r="B3" s="105" t="s">
        <v>305</v>
      </c>
      <c r="C3" s="106"/>
      <c r="D3" s="106"/>
      <c r="E3" s="106"/>
      <c r="F3" s="107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7" s="45" customFormat="1" ht="30" customHeight="1" x14ac:dyDescent="0.25">
      <c r="A4" s="44"/>
      <c r="B4" s="50"/>
      <c r="C4" s="50"/>
      <c r="D4" s="50"/>
      <c r="E4" s="50"/>
      <c r="F4" s="50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17" s="45" customFormat="1" ht="30" customHeight="1" x14ac:dyDescent="0.25">
      <c r="A5" s="44"/>
      <c r="B5" s="108" t="s">
        <v>326</v>
      </c>
      <c r="C5" s="108"/>
      <c r="D5" s="108"/>
      <c r="E5" s="108"/>
      <c r="F5" s="108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17" s="45" customFormat="1" x14ac:dyDescent="0.25">
      <c r="A6" s="44"/>
      <c r="C6" s="46"/>
      <c r="D6" s="46"/>
      <c r="J6" s="47"/>
      <c r="L6" s="48"/>
      <c r="N6" s="47"/>
    </row>
    <row r="7" spans="1:17" s="45" customFormat="1" x14ac:dyDescent="0.25">
      <c r="A7" s="44"/>
      <c r="C7" s="46"/>
      <c r="D7" s="46"/>
      <c r="J7" s="47"/>
      <c r="L7" s="48"/>
      <c r="N7" s="47"/>
    </row>
    <row r="8" spans="1:17" x14ac:dyDescent="0.25">
      <c r="B8" s="51" t="s">
        <v>306</v>
      </c>
      <c r="C8" s="52" t="s">
        <v>307</v>
      </c>
      <c r="D8" s="52" t="s">
        <v>308</v>
      </c>
      <c r="E8" s="51" t="s">
        <v>309</v>
      </c>
      <c r="F8" s="51" t="s">
        <v>310</v>
      </c>
    </row>
    <row r="9" spans="1:17" ht="15" customHeight="1" x14ac:dyDescent="0.25">
      <c r="B9" s="53" t="s">
        <v>311</v>
      </c>
      <c r="C9" s="54">
        <v>45832</v>
      </c>
      <c r="D9" s="55" t="s">
        <v>312</v>
      </c>
      <c r="E9" s="53"/>
      <c r="F9" s="53"/>
    </row>
    <row r="10" spans="1:17" x14ac:dyDescent="0.25">
      <c r="B10" s="53" t="s">
        <v>313</v>
      </c>
      <c r="C10" s="54">
        <v>45832</v>
      </c>
      <c r="D10" s="55" t="s">
        <v>312</v>
      </c>
      <c r="E10" s="53"/>
      <c r="F10" s="53" t="s">
        <v>316</v>
      </c>
    </row>
    <row r="11" spans="1:17" x14ac:dyDescent="0.25">
      <c r="B11" s="53" t="s">
        <v>314</v>
      </c>
      <c r="C11" s="54">
        <v>45874</v>
      </c>
      <c r="D11" s="55" t="s">
        <v>312</v>
      </c>
      <c r="E11" s="53"/>
      <c r="F11" s="53" t="s">
        <v>317</v>
      </c>
    </row>
    <row r="12" spans="1:17" x14ac:dyDescent="0.25">
      <c r="B12" s="53" t="s">
        <v>315</v>
      </c>
      <c r="C12" s="54">
        <v>45903</v>
      </c>
      <c r="D12" s="55" t="s">
        <v>312</v>
      </c>
      <c r="E12" s="53"/>
      <c r="F12" s="53" t="s">
        <v>316</v>
      </c>
    </row>
    <row r="13" spans="1:17" x14ac:dyDescent="0.25">
      <c r="B13" s="53" t="s">
        <v>319</v>
      </c>
      <c r="C13" s="54">
        <v>45912</v>
      </c>
      <c r="D13" s="55" t="s">
        <v>312</v>
      </c>
      <c r="E13" s="53"/>
      <c r="F13" s="53" t="s">
        <v>320</v>
      </c>
    </row>
    <row r="14" spans="1:17" x14ac:dyDescent="0.25">
      <c r="B14" s="53" t="s">
        <v>324</v>
      </c>
      <c r="C14" s="54">
        <v>45947</v>
      </c>
      <c r="D14" s="55" t="s">
        <v>312</v>
      </c>
      <c r="E14" s="53"/>
      <c r="F14" s="53" t="s">
        <v>325</v>
      </c>
    </row>
    <row r="15" spans="1:17" x14ac:dyDescent="0.25">
      <c r="B15" s="53" t="s">
        <v>336</v>
      </c>
      <c r="C15" s="54">
        <v>45959</v>
      </c>
      <c r="D15" s="55" t="s">
        <v>312</v>
      </c>
      <c r="E15" s="53"/>
      <c r="F15" s="53" t="s">
        <v>337</v>
      </c>
    </row>
    <row r="16" spans="1:17" x14ac:dyDescent="0.25">
      <c r="B16" s="53" t="s">
        <v>346</v>
      </c>
      <c r="C16" s="54">
        <v>45968</v>
      </c>
      <c r="D16" s="55" t="s">
        <v>312</v>
      </c>
      <c r="E16" s="53"/>
      <c r="F16" s="53" t="s">
        <v>348</v>
      </c>
    </row>
    <row r="17" spans="2:6" x14ac:dyDescent="0.25">
      <c r="B17" s="53" t="s">
        <v>354</v>
      </c>
      <c r="C17" s="54">
        <v>45985</v>
      </c>
      <c r="D17" s="55" t="s">
        <v>312</v>
      </c>
      <c r="E17" s="53"/>
      <c r="F17" s="53" t="s">
        <v>358</v>
      </c>
    </row>
    <row r="18" spans="2:6" x14ac:dyDescent="0.25">
      <c r="B18" s="53" t="s">
        <v>359</v>
      </c>
      <c r="C18" s="54">
        <v>45988</v>
      </c>
      <c r="D18" s="55" t="s">
        <v>312</v>
      </c>
      <c r="E18" s="53"/>
      <c r="F18" s="53" t="s">
        <v>360</v>
      </c>
    </row>
    <row r="19" spans="2:6" x14ac:dyDescent="0.25">
      <c r="B19" s="53" t="s">
        <v>365</v>
      </c>
      <c r="C19" s="54">
        <v>45995</v>
      </c>
      <c r="D19" s="55" t="s">
        <v>312</v>
      </c>
      <c r="E19" s="53"/>
      <c r="F19" s="53" t="s">
        <v>364</v>
      </c>
    </row>
    <row r="20" spans="2:6" x14ac:dyDescent="0.25">
      <c r="B20" s="53" t="s">
        <v>371</v>
      </c>
      <c r="C20" s="54">
        <v>46001</v>
      </c>
      <c r="D20" s="55" t="s">
        <v>312</v>
      </c>
      <c r="E20" s="53"/>
      <c r="F20" s="53" t="s">
        <v>370</v>
      </c>
    </row>
  </sheetData>
  <mergeCells count="3">
    <mergeCell ref="B2:F2"/>
    <mergeCell ref="B3:F3"/>
    <mergeCell ref="B5:F5"/>
  </mergeCells>
  <conditionalFormatting sqref="J1:J7 N1:N7">
    <cfRule type="cellIs" dxfId="124" priority="1" operator="equal">
      <formula>3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00"/>
  <sheetViews>
    <sheetView zoomScale="70" zoomScaleNormal="70" workbookViewId="0">
      <selection activeCell="I20" sqref="I20"/>
    </sheetView>
  </sheetViews>
  <sheetFormatPr baseColWidth="10" defaultRowHeight="15" x14ac:dyDescent="0.25"/>
  <cols>
    <col min="1" max="1" width="5" style="5" customWidth="1"/>
    <col min="3" max="3" width="15" customWidth="1"/>
    <col min="5" max="5" width="14.7109375" customWidth="1"/>
    <col min="9" max="9" width="64.28515625" customWidth="1"/>
    <col min="10" max="10" width="46.140625" customWidth="1"/>
    <col min="11" max="11" width="103.85546875" customWidth="1"/>
    <col min="14" max="14" width="22.28515625" customWidth="1"/>
    <col min="17" max="17" width="20.85546875" customWidth="1"/>
  </cols>
  <sheetData>
    <row r="1" spans="1:17" ht="26.25" x14ac:dyDescent="0.4">
      <c r="B1" s="5"/>
      <c r="C1" s="5"/>
      <c r="D1" s="13" t="s">
        <v>361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5" customHeight="1" x14ac:dyDescent="0.2">
      <c r="A6" s="97" t="s">
        <v>369</v>
      </c>
      <c r="B6" s="98" t="str">
        <f>B7</f>
        <v>RACH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SITE-BAT-NIV-ZONE-CVC-RACH-XXX-Synthese</v>
      </c>
      <c r="J6" s="101" t="s">
        <v>367</v>
      </c>
      <c r="K6" s="100" t="str">
        <f t="shared" ref="K6" si="0">CONCATENATE("SITE-BAT-NIV-ZONE-AEL-",B6," - ",C6," - ",J6)</f>
        <v>SITE-BAT-NIV-ZONE-AEL-RACH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362</v>
      </c>
      <c r="B7" s="61" t="s">
        <v>363</v>
      </c>
      <c r="C7" s="59" t="s">
        <v>291</v>
      </c>
      <c r="D7" s="61" t="s">
        <v>363</v>
      </c>
      <c r="E7" s="59" t="s">
        <v>291</v>
      </c>
      <c r="F7" s="61" t="s">
        <v>1</v>
      </c>
      <c r="G7" s="61"/>
      <c r="H7" s="61" t="s">
        <v>2</v>
      </c>
      <c r="I7" s="58" t="str">
        <f>CONCATENATE("SITE-BAT-NIV-ZONE-CVC-",B7,"-",C7,"-",D7,"-",E7,"-",F7,IF(G7="","","."),G7,"-",H7)</f>
        <v>SITE-BAT-NIV-ZONE-CVC-RACH-XXX-RACH-XXX-SYN-TA</v>
      </c>
      <c r="J7" s="1" t="s">
        <v>3</v>
      </c>
      <c r="K7" s="57" t="str">
        <f>CONCATENATE("SITE-BAT-NIV-ZONE-CVC-",B7,"-",C7," - ",J7)</f>
        <v>SITE-BAT-NIV-ZONE-CVC-RACH-XXX - Synthèse défaut</v>
      </c>
      <c r="L7" s="32" t="s">
        <v>264</v>
      </c>
      <c r="M7" s="32">
        <v>1</v>
      </c>
      <c r="N7" s="32" t="s">
        <v>270</v>
      </c>
      <c r="O7" s="30"/>
      <c r="P7" s="30"/>
      <c r="Q7" s="89"/>
    </row>
    <row r="8" spans="1:17" x14ac:dyDescent="0.25">
      <c r="A8" s="5" t="s">
        <v>362</v>
      </c>
      <c r="B8" s="61" t="s">
        <v>363</v>
      </c>
      <c r="C8" s="59" t="s">
        <v>291</v>
      </c>
      <c r="D8" s="61" t="s">
        <v>363</v>
      </c>
      <c r="E8" s="59" t="s">
        <v>291</v>
      </c>
      <c r="F8" s="61" t="s">
        <v>166</v>
      </c>
      <c r="G8" s="61"/>
      <c r="H8" s="61" t="s">
        <v>2</v>
      </c>
      <c r="I8" s="58" t="str">
        <f t="shared" ref="I8:I14" si="1">CONCATENATE("SITE-BAT-NIV-ZONE-CVC-",B8,"-",C8,"-",D8,"-",E8,"-",F8,IF(G8="","","."),G8,"-",H8)</f>
        <v>SITE-BAT-NIV-ZONE-CVC-RACH-XXX-RACH-XXX-COM-TA</v>
      </c>
      <c r="J8" s="1" t="s">
        <v>167</v>
      </c>
      <c r="K8" s="57" t="str">
        <f>CONCATENATE("SITE-BAT-NIV-ZONE-CVC-",B8,"-",C8," - ",J8)</f>
        <v>SITE-BAT-NIV-ZONE-CVC-RACH-XXX - Défaut de communication régulateur</v>
      </c>
      <c r="L8" s="32" t="s">
        <v>264</v>
      </c>
      <c r="M8" s="32">
        <v>1</v>
      </c>
      <c r="N8" s="32" t="s">
        <v>270</v>
      </c>
      <c r="O8" s="30"/>
      <c r="P8" s="30"/>
      <c r="Q8" s="89"/>
    </row>
    <row r="9" spans="1:17" x14ac:dyDescent="0.25">
      <c r="A9" s="5" t="s">
        <v>362</v>
      </c>
      <c r="B9" s="61" t="s">
        <v>363</v>
      </c>
      <c r="C9" s="59" t="s">
        <v>291</v>
      </c>
      <c r="D9" s="61" t="s">
        <v>25</v>
      </c>
      <c r="E9" s="62" t="s">
        <v>5</v>
      </c>
      <c r="F9" s="61" t="s">
        <v>10</v>
      </c>
      <c r="G9" s="61"/>
      <c r="H9" s="61" t="s">
        <v>2</v>
      </c>
      <c r="I9" s="58" t="str">
        <f t="shared" si="1"/>
        <v>SITE-BAT-NIV-ZONE-CVC-RACH-XXX-FLT-001-REPR-TA</v>
      </c>
      <c r="J9" s="1" t="s">
        <v>170</v>
      </c>
      <c r="K9" s="57" t="str">
        <f t="shared" ref="K9:K14" si="2">CONCATENATE("SITE-BAT-NIV-ZONE-CVC-",B9,"-",C9," - ",J9)</f>
        <v>SITE-BAT-NIV-ZONE-CVC-RACH-XXX - Encrassement filtre reprise</v>
      </c>
      <c r="L9" s="32" t="s">
        <v>264</v>
      </c>
      <c r="M9" s="32">
        <v>1</v>
      </c>
      <c r="N9" s="32" t="s">
        <v>270</v>
      </c>
      <c r="O9" s="30"/>
      <c r="P9" s="30"/>
      <c r="Q9" s="89"/>
    </row>
    <row r="10" spans="1:17" x14ac:dyDescent="0.25">
      <c r="A10" s="5" t="s">
        <v>362</v>
      </c>
      <c r="B10" s="61" t="s">
        <v>363</v>
      </c>
      <c r="C10" s="59" t="s">
        <v>291</v>
      </c>
      <c r="D10" s="61" t="s">
        <v>42</v>
      </c>
      <c r="E10" s="62" t="s">
        <v>5</v>
      </c>
      <c r="F10" s="61" t="s">
        <v>178</v>
      </c>
      <c r="G10" s="61"/>
      <c r="H10" s="61" t="s">
        <v>53</v>
      </c>
      <c r="I10" s="58" t="str">
        <f t="shared" si="1"/>
        <v>SITE-BAT-NIV-ZONE-CVC-RACH-XXX-TT-001-AMBT-TR</v>
      </c>
      <c r="J10" s="1" t="s">
        <v>208</v>
      </c>
      <c r="K10" s="57" t="str">
        <f t="shared" si="2"/>
        <v>SITE-BAT-NIV-ZONE-CVC-RACH-XXX - Consigne de température</v>
      </c>
      <c r="L10" s="32"/>
      <c r="M10" s="32"/>
      <c r="N10" s="32"/>
      <c r="O10" s="30">
        <v>0.4</v>
      </c>
      <c r="P10" s="30" t="s">
        <v>283</v>
      </c>
      <c r="Q10" s="89"/>
    </row>
    <row r="11" spans="1:17" x14ac:dyDescent="0.25">
      <c r="A11" s="5" t="s">
        <v>362</v>
      </c>
      <c r="B11" s="61" t="s">
        <v>363</v>
      </c>
      <c r="C11" s="59" t="s">
        <v>291</v>
      </c>
      <c r="D11" s="61" t="s">
        <v>42</v>
      </c>
      <c r="E11" s="62" t="s">
        <v>5</v>
      </c>
      <c r="F11" s="61" t="s">
        <v>178</v>
      </c>
      <c r="G11" s="61"/>
      <c r="H11" s="61" t="s">
        <v>38</v>
      </c>
      <c r="I11" s="58" t="str">
        <f t="shared" si="1"/>
        <v>SITE-BAT-NIV-ZONE-CVC-RACH-XXX-TT-001-AMBT-TM</v>
      </c>
      <c r="J11" s="1" t="s">
        <v>199</v>
      </c>
      <c r="K11" s="57" t="str">
        <f t="shared" si="2"/>
        <v>SITE-BAT-NIV-ZONE-CVC-RACH-XXX - Sonde de température ambiante</v>
      </c>
      <c r="L11" s="32"/>
      <c r="M11" s="32"/>
      <c r="N11" s="32"/>
      <c r="O11" s="30">
        <v>0.4</v>
      </c>
      <c r="P11" s="30" t="s">
        <v>283</v>
      </c>
      <c r="Q11" s="89"/>
    </row>
    <row r="12" spans="1:17" x14ac:dyDescent="0.25">
      <c r="A12" s="5" t="s">
        <v>362</v>
      </c>
      <c r="B12" s="61" t="s">
        <v>363</v>
      </c>
      <c r="C12" s="59" t="s">
        <v>291</v>
      </c>
      <c r="D12" s="61" t="s">
        <v>363</v>
      </c>
      <c r="E12" s="59" t="s">
        <v>291</v>
      </c>
      <c r="F12" s="61" t="s">
        <v>39</v>
      </c>
      <c r="G12" s="61"/>
      <c r="H12" s="61" t="s">
        <v>40</v>
      </c>
      <c r="I12" s="58" t="str">
        <f t="shared" si="1"/>
        <v>SITE-BAT-NIV-ZONE-CVC-RACH-XXX-RACH-XXX-AUTOR-TBH</v>
      </c>
      <c r="J12" s="1" t="s">
        <v>187</v>
      </c>
      <c r="K12" s="57" t="str">
        <f t="shared" si="2"/>
        <v>SITE-BAT-NIV-ZONE-CVC-RACH-XXX - Autorisation marche terminal</v>
      </c>
      <c r="L12" s="32"/>
      <c r="M12" s="32"/>
      <c r="N12" s="32" t="s">
        <v>272</v>
      </c>
      <c r="O12" s="30"/>
      <c r="P12" s="30"/>
      <c r="Q12" s="89"/>
    </row>
    <row r="13" spans="1:17" x14ac:dyDescent="0.25">
      <c r="A13" s="5" t="s">
        <v>362</v>
      </c>
      <c r="B13" s="61" t="s">
        <v>363</v>
      </c>
      <c r="C13" s="59" t="s">
        <v>291</v>
      </c>
      <c r="D13" s="61" t="s">
        <v>363</v>
      </c>
      <c r="E13" s="59" t="s">
        <v>291</v>
      </c>
      <c r="F13" s="61" t="s">
        <v>63</v>
      </c>
      <c r="G13" s="61"/>
      <c r="H13" s="61" t="s">
        <v>65</v>
      </c>
      <c r="I13" s="58" t="str">
        <f t="shared" si="1"/>
        <v>SITE-BAT-NIV-ZONE-CVC-RACH-XXX-RACH-XXX-TEMPS-TCP</v>
      </c>
      <c r="J13" s="1" t="s">
        <v>175</v>
      </c>
      <c r="K13" s="57" t="str">
        <f t="shared" si="2"/>
        <v>SITE-BAT-NIV-ZONE-CVC-RACH-XXX - Temps de fonctionnement</v>
      </c>
      <c r="L13" s="32"/>
      <c r="M13" s="32"/>
      <c r="N13" s="32"/>
      <c r="O13" s="30">
        <v>1</v>
      </c>
      <c r="P13" s="30" t="s">
        <v>280</v>
      </c>
      <c r="Q13" s="89"/>
    </row>
    <row r="14" spans="1:17" x14ac:dyDescent="0.25">
      <c r="A14" s="5" t="s">
        <v>362</v>
      </c>
      <c r="B14" s="94" t="s">
        <v>363</v>
      </c>
      <c r="C14" s="59" t="s">
        <v>291</v>
      </c>
      <c r="D14" s="94" t="s">
        <v>51</v>
      </c>
      <c r="E14" s="95" t="s">
        <v>5</v>
      </c>
      <c r="F14" s="91" t="s">
        <v>52</v>
      </c>
      <c r="G14" s="91"/>
      <c r="H14" s="96" t="s">
        <v>38</v>
      </c>
      <c r="I14" s="58" t="str">
        <f t="shared" si="1"/>
        <v>SITE-BAT-NIV-ZONE-CVC-RACH-XXX-VMC-001-CHAUD-TM</v>
      </c>
      <c r="J14" s="1" t="s">
        <v>54</v>
      </c>
      <c r="K14" s="57" t="str">
        <f t="shared" si="2"/>
        <v>SITE-BAT-NIV-ZONE-CVC-RACH-XXX - Vanne batterie chaude</v>
      </c>
      <c r="L14" s="32"/>
      <c r="M14" s="32"/>
      <c r="N14" s="32"/>
      <c r="O14" s="30">
        <v>5</v>
      </c>
      <c r="P14" s="30" t="s">
        <v>282</v>
      </c>
      <c r="Q14" s="89"/>
    </row>
    <row r="15" spans="1:17" x14ac:dyDescent="0.25">
      <c r="C15" s="39"/>
      <c r="Q15" s="33"/>
    </row>
    <row r="16" spans="1:17" x14ac:dyDescent="0.25">
      <c r="C16" s="39"/>
      <c r="Q16" s="33"/>
    </row>
    <row r="17" spans="3:17" x14ac:dyDescent="0.25">
      <c r="C17" s="39"/>
      <c r="Q17" s="33"/>
    </row>
    <row r="18" spans="3:17" x14ac:dyDescent="0.25">
      <c r="C18" s="39"/>
      <c r="Q18" s="33"/>
    </row>
    <row r="19" spans="3:17" x14ac:dyDescent="0.25">
      <c r="C19" s="39"/>
      <c r="Q19" s="33"/>
    </row>
    <row r="20" spans="3:17" x14ac:dyDescent="0.25">
      <c r="C20" s="39"/>
      <c r="Q20" s="33"/>
    </row>
    <row r="21" spans="3:17" x14ac:dyDescent="0.25">
      <c r="C21" s="39"/>
      <c r="Q21" s="33"/>
    </row>
    <row r="22" spans="3:17" x14ac:dyDescent="0.25">
      <c r="C22" s="39"/>
      <c r="Q22" s="33"/>
    </row>
    <row r="23" spans="3:17" x14ac:dyDescent="0.25">
      <c r="C23" s="39"/>
      <c r="Q23" s="33"/>
    </row>
    <row r="24" spans="3:17" x14ac:dyDescent="0.25">
      <c r="C24" s="39"/>
      <c r="Q24" s="33"/>
    </row>
    <row r="25" spans="3:17" x14ac:dyDescent="0.25">
      <c r="C25" s="39"/>
      <c r="Q25" s="33"/>
    </row>
    <row r="26" spans="3:17" x14ac:dyDescent="0.25">
      <c r="K26" s="35"/>
    </row>
    <row r="27" spans="3:17" x14ac:dyDescent="0.25">
      <c r="K27" s="35"/>
    </row>
    <row r="28" spans="3:17" x14ac:dyDescent="0.25">
      <c r="K28" s="35"/>
    </row>
    <row r="29" spans="3:17" x14ac:dyDescent="0.25">
      <c r="K29" s="35"/>
    </row>
    <row r="30" spans="3:17" x14ac:dyDescent="0.25">
      <c r="K30" s="35"/>
    </row>
    <row r="31" spans="3:17" x14ac:dyDescent="0.25">
      <c r="K31" s="35"/>
    </row>
    <row r="32" spans="3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N3:N5"/>
    <mergeCell ref="O3:O5"/>
    <mergeCell ref="P3:P5"/>
    <mergeCell ref="Q3:Q4"/>
    <mergeCell ref="A3:A5"/>
    <mergeCell ref="B3:B5"/>
    <mergeCell ref="D3:H3"/>
    <mergeCell ref="I3:I5"/>
    <mergeCell ref="J3:J5"/>
    <mergeCell ref="K3:K5"/>
    <mergeCell ref="C4:C5"/>
    <mergeCell ref="D4:D5"/>
    <mergeCell ref="E4:E5"/>
    <mergeCell ref="F4:G4"/>
    <mergeCell ref="H4:H5"/>
    <mergeCell ref="L3:L5"/>
    <mergeCell ref="M3:M5"/>
  </mergeCells>
  <conditionalFormatting sqref="B14">
    <cfRule type="expression" dxfId="42" priority="6">
      <formula>AND(B14&lt;&gt;"",COUNTIF(ListeBIM, B14) = 0)</formula>
    </cfRule>
  </conditionalFormatting>
  <conditionalFormatting sqref="D14:G14">
    <cfRule type="expression" dxfId="41" priority="7">
      <formula>OR(ISNUMBER(SEARCH("-",D14)), ISNUMBER(SEARCH("/",D14)))</formula>
    </cfRule>
  </conditionalFormatting>
  <conditionalFormatting sqref="I15:I1048576 I1:I2">
    <cfRule type="duplicateValues" dxfId="40" priority="5"/>
  </conditionalFormatting>
  <conditionalFormatting sqref="I1:I2">
    <cfRule type="duplicateValues" dxfId="39" priority="9"/>
    <cfRule type="duplicateValues" dxfId="38" priority="10"/>
    <cfRule type="duplicateValues" dxfId="37" priority="11"/>
  </conditionalFormatting>
  <conditionalFormatting sqref="I3:I5">
    <cfRule type="duplicateValues" dxfId="36" priority="3"/>
  </conditionalFormatting>
  <conditionalFormatting sqref="I7:I14">
    <cfRule type="duplicateValues" dxfId="35" priority="2"/>
  </conditionalFormatting>
  <conditionalFormatting sqref="I15:I1048576 I1:I2">
    <cfRule type="duplicateValues" dxfId="34" priority="8"/>
  </conditionalFormatting>
  <conditionalFormatting sqref="K102:K1048576">
    <cfRule type="duplicateValues" dxfId="33" priority="4"/>
  </conditionalFormatting>
  <conditionalFormatting sqref="I6">
    <cfRule type="duplicateValues" dxfId="32" priority="1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Q100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5" customWidth="1"/>
    <col min="3" max="3" width="15" customWidth="1"/>
    <col min="5" max="5" width="14.7109375" customWidth="1"/>
    <col min="9" max="9" width="64.28515625" customWidth="1"/>
    <col min="10" max="10" width="46.140625" customWidth="1"/>
    <col min="11" max="11" width="103.85546875" customWidth="1"/>
    <col min="14" max="14" width="28.7109375" customWidth="1"/>
    <col min="17" max="17" width="20.85546875" customWidth="1"/>
  </cols>
  <sheetData>
    <row r="1" spans="1:17" ht="26.25" x14ac:dyDescent="0.4">
      <c r="B1" s="5"/>
      <c r="C1" s="5"/>
      <c r="D1" s="13" t="s">
        <v>256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SORB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SITE-BAT-NIV-ZONE-CVC-SORB-XXX-Synthese</v>
      </c>
      <c r="J6" s="101" t="s">
        <v>367</v>
      </c>
      <c r="K6" s="100" t="str">
        <f t="shared" ref="K6" si="0">CONCATENATE("SITE-BAT-NIV-ZONE-AEL-",B6," - ",C6," - ",J6)</f>
        <v>SITE-BAT-NIV-ZONE-AEL-SORB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9" t="s">
        <v>210</v>
      </c>
      <c r="C7" s="2" t="s">
        <v>291</v>
      </c>
      <c r="D7" s="9" t="s">
        <v>210</v>
      </c>
      <c r="E7" s="2" t="s">
        <v>291</v>
      </c>
      <c r="F7" s="9" t="s">
        <v>1</v>
      </c>
      <c r="G7" s="9"/>
      <c r="H7" s="9" t="s">
        <v>2</v>
      </c>
      <c r="I7" s="58" t="str">
        <f>CONCATENATE("SITE-BAT-NIV-ZONE-CVC-",B7,"-",C7,"-",D7,"-",E7,"-",F7,IF(G7="","","."),G7,"-",H7)</f>
        <v>SITE-BAT-NIV-ZONE-CVC-SORB-XXX-SORB-XXX-SYN-TA</v>
      </c>
      <c r="J7" s="1" t="s">
        <v>3</v>
      </c>
      <c r="K7" s="57" t="str">
        <f>CONCATENATE("SITE-BAT-NIV-ZONE-CVC-",B7,"-",C7," - ",J7)</f>
        <v>SITE-BAT-NIV-ZONE-CVC-SORB-XXX - Synthèse défaut</v>
      </c>
      <c r="L7" s="32" t="s">
        <v>264</v>
      </c>
      <c r="M7" s="32">
        <v>1</v>
      </c>
      <c r="N7" s="32" t="s">
        <v>270</v>
      </c>
      <c r="O7" s="30"/>
      <c r="P7" s="30"/>
      <c r="Q7" s="89"/>
    </row>
    <row r="8" spans="1:17" x14ac:dyDescent="0.25">
      <c r="A8" s="5" t="s">
        <v>350</v>
      </c>
      <c r="B8" s="9" t="s">
        <v>210</v>
      </c>
      <c r="C8" s="2" t="s">
        <v>291</v>
      </c>
      <c r="D8" s="9" t="s">
        <v>210</v>
      </c>
      <c r="E8" s="2" t="s">
        <v>291</v>
      </c>
      <c r="F8" s="9" t="s">
        <v>166</v>
      </c>
      <c r="G8" s="9"/>
      <c r="H8" s="9" t="s">
        <v>2</v>
      </c>
      <c r="I8" s="58" t="str">
        <f t="shared" ref="I8:I11" si="1">CONCATENATE("SITE-BAT-NIV-ZONE-CVC-",B8,"-",C8,"-",D8,"-",E8,"-",F8,IF(G8="","","."),G8,"-",H8)</f>
        <v>SITE-BAT-NIV-ZONE-CVC-SORB-XXX-SORB-XXX-COM-TA</v>
      </c>
      <c r="J8" s="1" t="s">
        <v>167</v>
      </c>
      <c r="K8" s="57" t="str">
        <f>CONCATENATE("SITE-BAT-NIV-ZONE-CVC-",B8,"-",C8," - ",J8)</f>
        <v>SITE-BAT-NIV-ZONE-CVC-SORB-XXX - Défaut de communication régulateur</v>
      </c>
      <c r="L8" s="32" t="s">
        <v>264</v>
      </c>
      <c r="M8" s="32">
        <v>1</v>
      </c>
      <c r="N8" s="32" t="s">
        <v>270</v>
      </c>
      <c r="O8" s="30"/>
      <c r="P8" s="30"/>
      <c r="Q8" s="89"/>
    </row>
    <row r="9" spans="1:17" x14ac:dyDescent="0.25">
      <c r="A9" s="5" t="s">
        <v>350</v>
      </c>
      <c r="B9" s="9" t="s">
        <v>210</v>
      </c>
      <c r="C9" s="2" t="s">
        <v>291</v>
      </c>
      <c r="D9" s="9" t="s">
        <v>12</v>
      </c>
      <c r="E9" s="19" t="s">
        <v>5</v>
      </c>
      <c r="F9" s="9" t="s">
        <v>178</v>
      </c>
      <c r="G9" s="9"/>
      <c r="H9" s="9" t="s">
        <v>38</v>
      </c>
      <c r="I9" s="58" t="str">
        <f t="shared" si="1"/>
        <v>SITE-BAT-NIV-ZONE-CVC-SORB-XXX-PT-001-AMBT-TM</v>
      </c>
      <c r="J9" s="1" t="s">
        <v>211</v>
      </c>
      <c r="K9" s="57" t="str">
        <f t="shared" ref="K9:K11" si="2">CONCATENATE("SITE-BAT-NIV-ZONE-CVC-",B9,"-",C9," - ",J9)</f>
        <v>SITE-BAT-NIV-ZONE-CVC-SORB-XXX - Pression ambiante</v>
      </c>
      <c r="L9" s="32"/>
      <c r="M9" s="32"/>
      <c r="N9" s="32"/>
      <c r="O9" s="30">
        <v>10</v>
      </c>
      <c r="P9" s="30" t="s">
        <v>281</v>
      </c>
      <c r="Q9" s="89"/>
    </row>
    <row r="10" spans="1:17" x14ac:dyDescent="0.25">
      <c r="A10" s="5" t="s">
        <v>350</v>
      </c>
      <c r="B10" s="9" t="s">
        <v>210</v>
      </c>
      <c r="C10" s="2" t="s">
        <v>291</v>
      </c>
      <c r="D10" s="9" t="s">
        <v>97</v>
      </c>
      <c r="E10" s="19" t="s">
        <v>5</v>
      </c>
      <c r="F10" s="9" t="s">
        <v>10</v>
      </c>
      <c r="G10" s="9"/>
      <c r="H10" s="9" t="s">
        <v>38</v>
      </c>
      <c r="I10" s="58" t="str">
        <f t="shared" si="1"/>
        <v>SITE-BAT-NIV-ZONE-CVC-SORB-XXX-BDV-001-REPR-TM</v>
      </c>
      <c r="J10" s="1" t="s">
        <v>212</v>
      </c>
      <c r="K10" s="57" t="str">
        <f t="shared" si="2"/>
        <v>SITE-BAT-NIV-ZONE-CVC-SORB-XXX - Commande boite à débit variable</v>
      </c>
      <c r="L10" s="32"/>
      <c r="M10" s="32"/>
      <c r="N10" s="32"/>
      <c r="O10" s="30">
        <v>5</v>
      </c>
      <c r="P10" s="30" t="s">
        <v>282</v>
      </c>
      <c r="Q10" s="89"/>
    </row>
    <row r="11" spans="1:17" x14ac:dyDescent="0.25">
      <c r="A11" s="5" t="s">
        <v>350</v>
      </c>
      <c r="B11" s="9" t="s">
        <v>210</v>
      </c>
      <c r="C11" s="2" t="s">
        <v>291</v>
      </c>
      <c r="D11" s="9" t="s">
        <v>194</v>
      </c>
      <c r="E11" s="19" t="s">
        <v>5</v>
      </c>
      <c r="F11" s="9" t="s">
        <v>195</v>
      </c>
      <c r="G11" s="9"/>
      <c r="H11" s="9" t="s">
        <v>23</v>
      </c>
      <c r="I11" s="58" t="str">
        <f t="shared" si="1"/>
        <v>SITE-BAT-NIV-ZONE-CVC-SORB-XXX-DECON-001-MODE-TS</v>
      </c>
      <c r="J11" s="1" t="s">
        <v>196</v>
      </c>
      <c r="K11" s="57" t="str">
        <f t="shared" si="2"/>
        <v xml:space="preserve">SITE-BAT-NIV-ZONE-CVC-SORB-XXX - Mode Normal / Décontamination </v>
      </c>
      <c r="L11" s="32"/>
      <c r="M11" s="32"/>
      <c r="N11" s="32" t="s">
        <v>286</v>
      </c>
      <c r="O11" s="30"/>
      <c r="P11" s="30"/>
      <c r="Q11" s="89"/>
    </row>
    <row r="12" spans="1:17" x14ac:dyDescent="0.25">
      <c r="C12" s="39"/>
      <c r="K12" s="33"/>
      <c r="L12" s="33"/>
      <c r="M12" s="33"/>
      <c r="Q12" s="33"/>
    </row>
    <row r="13" spans="1:17" x14ac:dyDescent="0.25">
      <c r="C13" s="39"/>
      <c r="Q13" s="33"/>
    </row>
    <row r="14" spans="1:17" x14ac:dyDescent="0.25">
      <c r="C14" s="39"/>
      <c r="Q14" s="33"/>
    </row>
    <row r="15" spans="1:17" x14ac:dyDescent="0.25">
      <c r="C15" s="39"/>
      <c r="Q15" s="33"/>
    </row>
    <row r="16" spans="1:17" x14ac:dyDescent="0.25">
      <c r="C16" s="39"/>
      <c r="Q16" s="33"/>
    </row>
    <row r="17" spans="3:17" x14ac:dyDescent="0.25">
      <c r="C17" s="39"/>
      <c r="Q17" s="33"/>
    </row>
    <row r="18" spans="3:17" x14ac:dyDescent="0.25">
      <c r="C18" s="39"/>
      <c r="Q18" s="33"/>
    </row>
    <row r="19" spans="3:17" x14ac:dyDescent="0.25">
      <c r="C19" s="39"/>
      <c r="Q19" s="33"/>
    </row>
    <row r="20" spans="3:17" x14ac:dyDescent="0.25">
      <c r="C20" s="39"/>
      <c r="Q20" s="33"/>
    </row>
    <row r="21" spans="3:17" x14ac:dyDescent="0.25">
      <c r="C21" s="39"/>
      <c r="Q21" s="33"/>
    </row>
    <row r="22" spans="3:17" x14ac:dyDescent="0.25">
      <c r="C22" s="39"/>
      <c r="Q22" s="33"/>
    </row>
    <row r="23" spans="3:17" x14ac:dyDescent="0.25">
      <c r="C23" s="39"/>
      <c r="Q23" s="33"/>
    </row>
    <row r="24" spans="3:17" x14ac:dyDescent="0.25">
      <c r="C24" s="39"/>
      <c r="Q24" s="33"/>
    </row>
    <row r="25" spans="3:17" x14ac:dyDescent="0.25">
      <c r="C25" s="39"/>
      <c r="Q25" s="33"/>
    </row>
    <row r="26" spans="3:17" x14ac:dyDescent="0.25">
      <c r="K26" s="35"/>
    </row>
    <row r="27" spans="3:17" x14ac:dyDescent="0.25">
      <c r="K27" s="35"/>
    </row>
    <row r="28" spans="3:17" x14ac:dyDescent="0.25">
      <c r="K28" s="35"/>
    </row>
    <row r="29" spans="3:17" x14ac:dyDescent="0.25">
      <c r="K29" s="35"/>
    </row>
    <row r="30" spans="3:17" x14ac:dyDescent="0.25">
      <c r="K30" s="35"/>
    </row>
    <row r="31" spans="3:17" x14ac:dyDescent="0.25">
      <c r="K31" s="35"/>
    </row>
    <row r="32" spans="3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Q3:Q4"/>
    <mergeCell ref="B3:B5"/>
    <mergeCell ref="D3:H3"/>
    <mergeCell ref="I3:I5"/>
    <mergeCell ref="J3:J5"/>
    <mergeCell ref="L3:L5"/>
    <mergeCell ref="C4:C5"/>
    <mergeCell ref="N3:N5"/>
    <mergeCell ref="O3:O5"/>
    <mergeCell ref="P3:P5"/>
    <mergeCell ref="D4:D5"/>
    <mergeCell ref="E4:E5"/>
    <mergeCell ref="F4:G4"/>
    <mergeCell ref="H4:H5"/>
    <mergeCell ref="M3:M5"/>
    <mergeCell ref="K3:K5"/>
    <mergeCell ref="A3:A5"/>
  </mergeCells>
  <conditionalFormatting sqref="I3:I5">
    <cfRule type="duplicateValues" dxfId="31" priority="3"/>
  </conditionalFormatting>
  <conditionalFormatting sqref="I7:I11">
    <cfRule type="duplicateValues" dxfId="30" priority="2"/>
  </conditionalFormatting>
  <conditionalFormatting sqref="K102:K1048576">
    <cfRule type="duplicateValues" dxfId="29" priority="4"/>
  </conditionalFormatting>
  <conditionalFormatting sqref="I6">
    <cfRule type="duplicateValues" dxfId="28" priority="1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Q100"/>
  <sheetViews>
    <sheetView zoomScale="70" zoomScaleNormal="70" workbookViewId="0">
      <selection activeCell="I40" sqref="I40"/>
    </sheetView>
  </sheetViews>
  <sheetFormatPr baseColWidth="10" defaultRowHeight="15" x14ac:dyDescent="0.25"/>
  <cols>
    <col min="1" max="1" width="5" style="5" customWidth="1"/>
    <col min="3" max="3" width="15" customWidth="1"/>
    <col min="5" max="5" width="14.7109375" customWidth="1"/>
    <col min="9" max="9" width="64.28515625" customWidth="1"/>
    <col min="10" max="10" width="46.140625" customWidth="1"/>
    <col min="11" max="11" width="103.85546875" customWidth="1"/>
    <col min="14" max="14" width="27.42578125" customWidth="1"/>
    <col min="17" max="17" width="20.85546875" customWidth="1"/>
  </cols>
  <sheetData>
    <row r="1" spans="1:17" ht="26.25" x14ac:dyDescent="0.4">
      <c r="B1" s="5"/>
      <c r="C1" s="5"/>
      <c r="D1" s="13" t="s">
        <v>257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BDVL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SITE-BAT-NIV-ZONE-CVC-BDVL-XXX-Synthese</v>
      </c>
      <c r="J6" s="101" t="s">
        <v>367</v>
      </c>
      <c r="K6" s="100" t="str">
        <f t="shared" ref="K6" si="0">CONCATENATE("SITE-BAT-NIV-ZONE-AEL-",B6," - ",C6," - ",J6)</f>
        <v>SITE-BAT-NIV-ZONE-AEL-BDVL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14" t="s">
        <v>213</v>
      </c>
      <c r="C7" s="2" t="s">
        <v>291</v>
      </c>
      <c r="D7" s="14" t="s">
        <v>213</v>
      </c>
      <c r="E7" s="2" t="s">
        <v>291</v>
      </c>
      <c r="F7" s="16" t="s">
        <v>195</v>
      </c>
      <c r="G7" s="16" t="s">
        <v>214</v>
      </c>
      <c r="H7" s="3" t="s">
        <v>36</v>
      </c>
      <c r="I7" s="58" t="str">
        <f>CONCATENATE("SITE-BAT-NIV-ZONE-CVC-",B7,"-",C7,"-",D7,"-",E7,"-",F7,IF(G7="","","."),G7,"-",H7)</f>
        <v>SITE-BAT-NIV-ZONE-CVC-BDVL-XXX-BDVL-XXX-MODE.REDUIT-TC</v>
      </c>
      <c r="J7" s="1" t="s">
        <v>215</v>
      </c>
      <c r="K7" s="57" t="str">
        <f>CONCATENATE("SITE-BAT-NIV-ZONE-CVC-",B7,"-",C7," - ",J7)</f>
        <v>SITE-BAT-NIV-ZONE-CVC-BDVL-XXX - Mode Normal / Réduit</v>
      </c>
      <c r="L7" s="32"/>
      <c r="M7" s="32"/>
      <c r="N7" s="32" t="s">
        <v>288</v>
      </c>
      <c r="O7" s="30"/>
      <c r="P7" s="30"/>
      <c r="Q7" s="89"/>
    </row>
    <row r="8" spans="1:17" x14ac:dyDescent="0.25">
      <c r="A8" s="5" t="s">
        <v>350</v>
      </c>
      <c r="B8" s="14" t="s">
        <v>213</v>
      </c>
      <c r="C8" s="2" t="s">
        <v>291</v>
      </c>
      <c r="D8" s="14" t="s">
        <v>213</v>
      </c>
      <c r="E8" s="2" t="s">
        <v>291</v>
      </c>
      <c r="F8" s="16" t="s">
        <v>1</v>
      </c>
      <c r="G8" s="16"/>
      <c r="H8" s="3" t="s">
        <v>2</v>
      </c>
      <c r="I8" s="58" t="str">
        <f t="shared" ref="I8:I16" si="1">CONCATENATE("SITE-BAT-NIV-ZONE-CVC-",B8,"-",C8,"-",D8,"-",E8,"-",F8,IF(G8="","","."),G8,"-",H8)</f>
        <v>SITE-BAT-NIV-ZONE-CVC-BDVL-XXX-BDVL-XXX-SYN-TA</v>
      </c>
      <c r="J8" s="1" t="s">
        <v>3</v>
      </c>
      <c r="K8" s="57" t="str">
        <f>CONCATENATE("SITE-BAT-NIV-ZONE-CVC-",B8,"-",C8," - ",J8)</f>
        <v>SITE-BAT-NIV-ZONE-CVC-BDVL-XXX - Synthèse défaut</v>
      </c>
      <c r="L8" s="32" t="s">
        <v>264</v>
      </c>
      <c r="M8" s="32">
        <v>1</v>
      </c>
      <c r="N8" s="32" t="s">
        <v>270</v>
      </c>
      <c r="O8" s="30"/>
      <c r="P8" s="30"/>
      <c r="Q8" s="89"/>
    </row>
    <row r="9" spans="1:17" x14ac:dyDescent="0.25">
      <c r="A9" s="5" t="s">
        <v>350</v>
      </c>
      <c r="B9" s="14" t="s">
        <v>213</v>
      </c>
      <c r="C9" s="2" t="s">
        <v>291</v>
      </c>
      <c r="D9" s="14" t="s">
        <v>12</v>
      </c>
      <c r="E9" s="15" t="s">
        <v>5</v>
      </c>
      <c r="F9" s="14" t="s">
        <v>178</v>
      </c>
      <c r="G9" s="16"/>
      <c r="H9" s="4" t="s">
        <v>38</v>
      </c>
      <c r="I9" s="58" t="str">
        <f t="shared" si="1"/>
        <v>SITE-BAT-NIV-ZONE-CVC-BDVL-XXX-PT-001-AMBT-TM</v>
      </c>
      <c r="J9" s="1" t="s">
        <v>193</v>
      </c>
      <c r="K9" s="57" t="str">
        <f t="shared" ref="K9:K16" si="2">CONCATENATE("SITE-BAT-NIV-ZONE-CVC-",B9,"-",C9," - ",J9)</f>
        <v>SITE-BAT-NIV-ZONE-CVC-BDVL-XXX - Sonde de pression ambiante</v>
      </c>
      <c r="L9" s="32"/>
      <c r="M9" s="32"/>
      <c r="N9" s="32"/>
      <c r="O9" s="30">
        <v>0.4</v>
      </c>
      <c r="P9" s="30" t="s">
        <v>283</v>
      </c>
      <c r="Q9" s="89"/>
    </row>
    <row r="10" spans="1:17" x14ac:dyDescent="0.25">
      <c r="A10" s="5" t="s">
        <v>350</v>
      </c>
      <c r="B10" s="14" t="s">
        <v>213</v>
      </c>
      <c r="C10" s="2" t="s">
        <v>291</v>
      </c>
      <c r="D10" s="14" t="s">
        <v>12</v>
      </c>
      <c r="E10" s="15" t="s">
        <v>5</v>
      </c>
      <c r="F10" s="14" t="s">
        <v>178</v>
      </c>
      <c r="G10" s="16" t="s">
        <v>73</v>
      </c>
      <c r="H10" s="4" t="s">
        <v>38</v>
      </c>
      <c r="I10" s="58" t="str">
        <f t="shared" si="1"/>
        <v>SITE-BAT-NIV-ZONE-CVC-BDVL-XXX-PT-001-AMBT.CONS-TM</v>
      </c>
      <c r="J10" s="1" t="s">
        <v>216</v>
      </c>
      <c r="K10" s="57" t="str">
        <f t="shared" si="2"/>
        <v>SITE-BAT-NIV-ZONE-CVC-BDVL-XXX - Consigne compensation BDV</v>
      </c>
      <c r="L10" s="32"/>
      <c r="M10" s="32"/>
      <c r="N10" s="32"/>
      <c r="O10" s="30">
        <v>0.4</v>
      </c>
      <c r="P10" s="30" t="s">
        <v>283</v>
      </c>
      <c r="Q10" s="89"/>
    </row>
    <row r="11" spans="1:17" x14ac:dyDescent="0.25">
      <c r="A11" s="5" t="s">
        <v>350</v>
      </c>
      <c r="B11" s="14" t="s">
        <v>213</v>
      </c>
      <c r="C11" s="2" t="s">
        <v>291</v>
      </c>
      <c r="D11" s="14" t="s">
        <v>213</v>
      </c>
      <c r="E11" s="2" t="s">
        <v>291</v>
      </c>
      <c r="F11" s="16" t="s">
        <v>166</v>
      </c>
      <c r="G11" s="16"/>
      <c r="H11" s="3" t="s">
        <v>2</v>
      </c>
      <c r="I11" s="58" t="str">
        <f t="shared" si="1"/>
        <v>SITE-BAT-NIV-ZONE-CVC-BDVL-XXX-BDVL-XXX-COM-TA</v>
      </c>
      <c r="J11" s="1" t="s">
        <v>167</v>
      </c>
      <c r="K11" s="57" t="str">
        <f t="shared" si="2"/>
        <v>SITE-BAT-NIV-ZONE-CVC-BDVL-XXX - Défaut de communication régulateur</v>
      </c>
      <c r="L11" s="32" t="s">
        <v>264</v>
      </c>
      <c r="M11" s="32">
        <v>1</v>
      </c>
      <c r="N11" s="32" t="s">
        <v>270</v>
      </c>
      <c r="O11" s="30"/>
      <c r="P11" s="30"/>
      <c r="Q11" s="89"/>
    </row>
    <row r="12" spans="1:17" x14ac:dyDescent="0.25">
      <c r="A12" s="5" t="s">
        <v>350</v>
      </c>
      <c r="B12" s="14" t="s">
        <v>213</v>
      </c>
      <c r="C12" s="2" t="s">
        <v>291</v>
      </c>
      <c r="D12" s="14" t="s">
        <v>213</v>
      </c>
      <c r="E12" s="2" t="s">
        <v>291</v>
      </c>
      <c r="F12" s="16" t="s">
        <v>195</v>
      </c>
      <c r="G12" s="16"/>
      <c r="H12" s="3" t="s">
        <v>36</v>
      </c>
      <c r="I12" s="58" t="str">
        <f t="shared" si="1"/>
        <v>SITE-BAT-NIV-ZONE-CVC-BDVL-XXX-BDVL-XXX-MODE-TC</v>
      </c>
      <c r="J12" s="1" t="s">
        <v>217</v>
      </c>
      <c r="K12" s="57" t="str">
        <f t="shared" si="2"/>
        <v>SITE-BAT-NIV-ZONE-CVC-BDVL-XXX - Mode Positif / Négatif</v>
      </c>
      <c r="L12" s="32"/>
      <c r="M12" s="32"/>
      <c r="N12" s="32" t="s">
        <v>289</v>
      </c>
      <c r="O12" s="30"/>
      <c r="P12" s="30"/>
      <c r="Q12" s="89"/>
    </row>
    <row r="13" spans="1:17" x14ac:dyDescent="0.25">
      <c r="A13" s="5" t="s">
        <v>350</v>
      </c>
      <c r="B13" s="14" t="s">
        <v>213</v>
      </c>
      <c r="C13" s="2" t="s">
        <v>291</v>
      </c>
      <c r="D13" s="14" t="s">
        <v>210</v>
      </c>
      <c r="E13" s="15" t="s">
        <v>5</v>
      </c>
      <c r="F13" s="16" t="s">
        <v>1</v>
      </c>
      <c r="G13" s="16"/>
      <c r="H13" s="4" t="s">
        <v>2</v>
      </c>
      <c r="I13" s="58" t="str">
        <f t="shared" si="1"/>
        <v>SITE-BAT-NIV-ZONE-CVC-BDVL-XXX-SORB-001-SYN-TA</v>
      </c>
      <c r="J13" s="1" t="s">
        <v>218</v>
      </c>
      <c r="K13" s="57" t="str">
        <f t="shared" si="2"/>
        <v>SITE-BAT-NIV-ZONE-CVC-BDVL-XXX - Défaut sorbonne 1</v>
      </c>
      <c r="L13" s="32" t="s">
        <v>264</v>
      </c>
      <c r="M13" s="32">
        <v>1</v>
      </c>
      <c r="N13" s="32" t="s">
        <v>270</v>
      </c>
      <c r="O13" s="30"/>
      <c r="P13" s="30"/>
      <c r="Q13" s="89"/>
    </row>
    <row r="14" spans="1:17" x14ac:dyDescent="0.25">
      <c r="A14" s="5" t="s">
        <v>350</v>
      </c>
      <c r="B14" s="14" t="s">
        <v>213</v>
      </c>
      <c r="C14" s="2" t="s">
        <v>291</v>
      </c>
      <c r="D14" s="14" t="s">
        <v>210</v>
      </c>
      <c r="E14" s="15" t="s">
        <v>19</v>
      </c>
      <c r="F14" s="16" t="s">
        <v>1</v>
      </c>
      <c r="G14" s="16"/>
      <c r="H14" s="4" t="s">
        <v>2</v>
      </c>
      <c r="I14" s="58" t="str">
        <f t="shared" si="1"/>
        <v>SITE-BAT-NIV-ZONE-CVC-BDVL-XXX-SORB-002-SYN-TA</v>
      </c>
      <c r="J14" s="1" t="s">
        <v>219</v>
      </c>
      <c r="K14" s="57" t="str">
        <f t="shared" si="2"/>
        <v>SITE-BAT-NIV-ZONE-CVC-BDVL-XXX - Défaut sorbonne 2</v>
      </c>
      <c r="L14" s="32" t="s">
        <v>264</v>
      </c>
      <c r="M14" s="32">
        <v>1</v>
      </c>
      <c r="N14" s="32" t="s">
        <v>270</v>
      </c>
      <c r="O14" s="30"/>
      <c r="P14" s="30"/>
      <c r="Q14" s="89"/>
    </row>
    <row r="15" spans="1:17" x14ac:dyDescent="0.25">
      <c r="A15" s="5" t="s">
        <v>350</v>
      </c>
      <c r="B15" s="14" t="s">
        <v>213</v>
      </c>
      <c r="C15" s="2" t="s">
        <v>291</v>
      </c>
      <c r="D15" s="14" t="s">
        <v>194</v>
      </c>
      <c r="E15" s="15" t="s">
        <v>5</v>
      </c>
      <c r="F15" s="16" t="s">
        <v>195</v>
      </c>
      <c r="G15" s="14"/>
      <c r="H15" s="3" t="s">
        <v>36</v>
      </c>
      <c r="I15" s="58" t="str">
        <f t="shared" si="1"/>
        <v>SITE-BAT-NIV-ZONE-CVC-BDVL-XXX-DECON-001-MODE-TC</v>
      </c>
      <c r="J15" s="1" t="s">
        <v>220</v>
      </c>
      <c r="K15" s="57" t="str">
        <f t="shared" si="2"/>
        <v>SITE-BAT-NIV-ZONE-CVC-BDVL-XXX - Mode Normal / Décontamination</v>
      </c>
      <c r="L15" s="32"/>
      <c r="M15" s="32"/>
      <c r="N15" s="32" t="s">
        <v>273</v>
      </c>
      <c r="O15" s="30"/>
      <c r="P15" s="30"/>
      <c r="Q15" s="89"/>
    </row>
    <row r="16" spans="1:17" x14ac:dyDescent="0.25">
      <c r="A16" s="5" t="s">
        <v>350</v>
      </c>
      <c r="B16" s="14" t="s">
        <v>213</v>
      </c>
      <c r="C16" s="2" t="s">
        <v>291</v>
      </c>
      <c r="D16" s="14" t="s">
        <v>213</v>
      </c>
      <c r="E16" s="2" t="s">
        <v>291</v>
      </c>
      <c r="F16" s="14" t="s">
        <v>221</v>
      </c>
      <c r="G16" s="14" t="s">
        <v>73</v>
      </c>
      <c r="H16" s="4" t="s">
        <v>38</v>
      </c>
      <c r="I16" s="58" t="str">
        <f t="shared" si="1"/>
        <v>SITE-BAT-NIV-ZONE-CVC-BDVL-XXX-BDVL-XXX-PRES.CONS-TM</v>
      </c>
      <c r="J16" s="1" t="s">
        <v>216</v>
      </c>
      <c r="K16" s="57" t="str">
        <f t="shared" si="2"/>
        <v>SITE-BAT-NIV-ZONE-CVC-BDVL-XXX - Consigne compensation BDV</v>
      </c>
      <c r="L16" s="32"/>
      <c r="M16" s="32"/>
      <c r="N16" s="32" t="s">
        <v>286</v>
      </c>
      <c r="O16" s="30">
        <v>10</v>
      </c>
      <c r="P16" s="30" t="s">
        <v>281</v>
      </c>
      <c r="Q16" s="89"/>
    </row>
    <row r="17" spans="3:17" x14ac:dyDescent="0.25">
      <c r="C17" s="39"/>
      <c r="Q17" s="33"/>
    </row>
    <row r="18" spans="3:17" x14ac:dyDescent="0.25">
      <c r="C18" s="39"/>
      <c r="Q18" s="33"/>
    </row>
    <row r="19" spans="3:17" x14ac:dyDescent="0.25">
      <c r="C19" s="39"/>
      <c r="Q19" s="33"/>
    </row>
    <row r="20" spans="3:17" x14ac:dyDescent="0.25">
      <c r="C20" s="39"/>
      <c r="Q20" s="33"/>
    </row>
    <row r="21" spans="3:17" x14ac:dyDescent="0.25">
      <c r="C21" s="39"/>
      <c r="Q21" s="33"/>
    </row>
    <row r="22" spans="3:17" x14ac:dyDescent="0.25">
      <c r="C22" s="39"/>
      <c r="Q22" s="33"/>
    </row>
    <row r="23" spans="3:17" x14ac:dyDescent="0.25">
      <c r="C23" s="39"/>
      <c r="Q23" s="33"/>
    </row>
    <row r="24" spans="3:17" x14ac:dyDescent="0.25">
      <c r="C24" s="39"/>
      <c r="Q24" s="33"/>
    </row>
    <row r="25" spans="3:17" x14ac:dyDescent="0.25">
      <c r="C25" s="39"/>
      <c r="Q25" s="33"/>
    </row>
    <row r="26" spans="3:17" x14ac:dyDescent="0.25">
      <c r="K26" s="35"/>
    </row>
    <row r="27" spans="3:17" x14ac:dyDescent="0.25">
      <c r="K27" s="35"/>
    </row>
    <row r="28" spans="3:17" x14ac:dyDescent="0.25">
      <c r="K28" s="35"/>
    </row>
    <row r="29" spans="3:17" x14ac:dyDescent="0.25">
      <c r="K29" s="35"/>
    </row>
    <row r="30" spans="3:17" x14ac:dyDescent="0.25">
      <c r="K30" s="35"/>
    </row>
    <row r="31" spans="3:17" x14ac:dyDescent="0.25">
      <c r="K31" s="35"/>
    </row>
    <row r="32" spans="3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Q3:Q4"/>
    <mergeCell ref="B3:B5"/>
    <mergeCell ref="D3:H3"/>
    <mergeCell ref="I3:I5"/>
    <mergeCell ref="J3:J5"/>
    <mergeCell ref="L3:L5"/>
    <mergeCell ref="C4:C5"/>
    <mergeCell ref="N3:N5"/>
    <mergeCell ref="O3:O5"/>
    <mergeCell ref="P3:P5"/>
    <mergeCell ref="D4:D5"/>
    <mergeCell ref="E4:E5"/>
    <mergeCell ref="F4:G4"/>
    <mergeCell ref="H4:H5"/>
    <mergeCell ref="M3:M5"/>
    <mergeCell ref="K3:K5"/>
    <mergeCell ref="A3:A5"/>
  </mergeCells>
  <conditionalFormatting sqref="B7:B16">
    <cfRule type="expression" dxfId="27" priority="11">
      <formula>AND(B7&lt;&gt;"",COUNTIF(ListeBIM, B7) = 0)</formula>
    </cfRule>
  </conditionalFormatting>
  <conditionalFormatting sqref="D7:D8 F7:G8 D9:G10 D11:D12 F11:G12 D13:G15 D16 F16:G16">
    <cfRule type="expression" dxfId="26" priority="10">
      <formula>OR(ISNUMBER(SEARCH("-",D7)), ISNUMBER(SEARCH("/",D7)))</formula>
    </cfRule>
  </conditionalFormatting>
  <conditionalFormatting sqref="I3:I5">
    <cfRule type="duplicateValues" dxfId="25" priority="3"/>
  </conditionalFormatting>
  <conditionalFormatting sqref="I7:I16">
    <cfRule type="duplicateValues" dxfId="24" priority="2"/>
  </conditionalFormatting>
  <conditionalFormatting sqref="K102:K1048576">
    <cfRule type="duplicateValues" dxfId="23" priority="4"/>
  </conditionalFormatting>
  <conditionalFormatting sqref="I6">
    <cfRule type="duplicateValues" dxfId="22" priority="1"/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Q100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5" customWidth="1"/>
    <col min="3" max="3" width="15" customWidth="1"/>
    <col min="4" max="4" width="14.7109375" customWidth="1"/>
    <col min="8" max="8" width="11.42578125" customWidth="1"/>
    <col min="9" max="9" width="64.28515625" customWidth="1"/>
    <col min="10" max="10" width="30.42578125" customWidth="1"/>
    <col min="11" max="11" width="103.85546875" customWidth="1"/>
    <col min="14" max="14" width="20.42578125" customWidth="1"/>
    <col min="17" max="17" width="20.85546875" customWidth="1"/>
  </cols>
  <sheetData>
    <row r="1" spans="1:17" ht="26.25" x14ac:dyDescent="0.4">
      <c r="B1" s="5"/>
      <c r="C1" s="13"/>
      <c r="D1" s="13" t="s">
        <v>222</v>
      </c>
      <c r="E1" s="5"/>
      <c r="F1" s="5"/>
      <c r="G1" s="5"/>
      <c r="H1" s="5"/>
      <c r="I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SSUI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SITE-BAT-NIV-ZONE-CVC-SSUI-XXX-Synthese</v>
      </c>
      <c r="J6" s="101" t="s">
        <v>367</v>
      </c>
      <c r="K6" s="100" t="str">
        <f t="shared" ref="K6" si="0">CONCATENATE("SITE-BAT-NIV-ZONE-AEL-",B6," - ",C6," - ",J6)</f>
        <v>SITE-BAT-NIV-ZONE-AEL-SSUI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9" t="s">
        <v>223</v>
      </c>
      <c r="C7" s="2" t="s">
        <v>291</v>
      </c>
      <c r="D7" s="9" t="s">
        <v>223</v>
      </c>
      <c r="E7" s="2" t="s">
        <v>291</v>
      </c>
      <c r="F7" s="9" t="s">
        <v>166</v>
      </c>
      <c r="G7" s="9"/>
      <c r="H7" s="9" t="s">
        <v>2</v>
      </c>
      <c r="I7" s="58" t="str">
        <f>CONCATENATE("SITE-BAT-NIV-ZONE-CVC-",B7,"-",C7,"-",D7,"-",E7,"-",F7,IF(G7="","","."),G7,"-",H7)</f>
        <v>SITE-BAT-NIV-ZONE-CVC-SSUI-XXX-SSUI-XXX-COM-TA</v>
      </c>
      <c r="J7" s="1" t="s">
        <v>167</v>
      </c>
      <c r="K7" s="57" t="str">
        <f>CONCATENATE("SITE-BAT-NIV-ZONE-CVC-",B7,"-",C7," - ",J7)</f>
        <v>SITE-BAT-NIV-ZONE-CVC-SSUI-XXX - Défaut de communication régulateur</v>
      </c>
      <c r="L7" s="32" t="s">
        <v>264</v>
      </c>
      <c r="M7" s="32">
        <v>1</v>
      </c>
      <c r="N7" s="32" t="s">
        <v>270</v>
      </c>
      <c r="O7" s="30"/>
      <c r="P7" s="30"/>
      <c r="Q7" s="89"/>
    </row>
    <row r="8" spans="1:17" x14ac:dyDescent="0.25">
      <c r="A8" s="5" t="s">
        <v>350</v>
      </c>
      <c r="B8" s="9" t="s">
        <v>223</v>
      </c>
      <c r="C8" s="2" t="s">
        <v>291</v>
      </c>
      <c r="D8" s="9" t="s">
        <v>223</v>
      </c>
      <c r="E8" s="2" t="s">
        <v>291</v>
      </c>
      <c r="F8" s="9" t="s">
        <v>39</v>
      </c>
      <c r="G8" s="9"/>
      <c r="H8" s="9" t="s">
        <v>36</v>
      </c>
      <c r="I8" s="58" t="str">
        <f t="shared" ref="I8:I10" si="1">CONCATENATE("SITE-BAT-NIV-ZONE-CVC-",B8,"-",C8,"-",D8,"-",E8,"-",F8,IF(G8="","","."),G8,"-",H8)</f>
        <v>SITE-BAT-NIV-ZONE-CVC-SSUI-XXX-SSUI-XXX-AUTOR-TC</v>
      </c>
      <c r="J8" s="1" t="s">
        <v>187</v>
      </c>
      <c r="K8" s="57" t="str">
        <f>CONCATENATE("SITE-BAT-NIV-ZONE-CVC-",B8,"-",C8," - ",J8)</f>
        <v>SITE-BAT-NIV-ZONE-CVC-SSUI-XXX - Autorisation marche terminal</v>
      </c>
      <c r="L8" s="30"/>
      <c r="M8" s="30"/>
      <c r="N8" s="32" t="s">
        <v>272</v>
      </c>
      <c r="O8" s="30"/>
      <c r="P8" s="30"/>
      <c r="Q8" s="89"/>
    </row>
    <row r="9" spans="1:17" x14ac:dyDescent="0.25">
      <c r="A9" s="5" t="s">
        <v>350</v>
      </c>
      <c r="B9" s="9" t="s">
        <v>223</v>
      </c>
      <c r="C9" s="2" t="s">
        <v>291</v>
      </c>
      <c r="D9" s="9" t="s">
        <v>42</v>
      </c>
      <c r="E9" s="19" t="s">
        <v>5</v>
      </c>
      <c r="F9" s="9" t="s">
        <v>178</v>
      </c>
      <c r="G9" s="9"/>
      <c r="H9" s="9" t="s">
        <v>38</v>
      </c>
      <c r="I9" s="58" t="str">
        <f t="shared" si="1"/>
        <v>SITE-BAT-NIV-ZONE-CVC-SSUI-XXX-TT-001-AMBT-TM</v>
      </c>
      <c r="J9" s="1" t="s">
        <v>199</v>
      </c>
      <c r="K9" s="57" t="str">
        <f t="shared" ref="K9:K10" si="2">CONCATENATE("SITE-BAT-NIV-ZONE-CVC-",B9,"-",C9," - ",J9)</f>
        <v>SITE-BAT-NIV-ZONE-CVC-SSUI-XXX - Sonde de température ambiante</v>
      </c>
      <c r="L9" s="30"/>
      <c r="M9" s="30"/>
      <c r="N9" s="30"/>
      <c r="O9" s="30">
        <v>0.4</v>
      </c>
      <c r="P9" s="30" t="s">
        <v>283</v>
      </c>
      <c r="Q9" s="89"/>
    </row>
    <row r="10" spans="1:17" x14ac:dyDescent="0.25">
      <c r="A10" s="5" t="s">
        <v>350</v>
      </c>
      <c r="B10" s="9" t="s">
        <v>223</v>
      </c>
      <c r="C10" s="2" t="s">
        <v>291</v>
      </c>
      <c r="D10" s="9" t="s">
        <v>42</v>
      </c>
      <c r="E10" s="19" t="s">
        <v>5</v>
      </c>
      <c r="F10" s="9" t="s">
        <v>178</v>
      </c>
      <c r="G10" s="9"/>
      <c r="H10" s="9" t="s">
        <v>53</v>
      </c>
      <c r="I10" s="58" t="str">
        <f t="shared" si="1"/>
        <v>SITE-BAT-NIV-ZONE-CVC-SSUI-XXX-TT-001-AMBT-TR</v>
      </c>
      <c r="J10" s="1" t="s">
        <v>182</v>
      </c>
      <c r="K10" s="57" t="str">
        <f t="shared" si="2"/>
        <v>SITE-BAT-NIV-ZONE-CVC-SSUI-XXX - Consigne température ambiante</v>
      </c>
      <c r="L10" s="30"/>
      <c r="M10" s="30"/>
      <c r="N10" s="30"/>
      <c r="O10" s="30">
        <v>0.4</v>
      </c>
      <c r="P10" s="30" t="s">
        <v>283</v>
      </c>
      <c r="Q10" s="89"/>
    </row>
    <row r="11" spans="1:17" x14ac:dyDescent="0.25">
      <c r="C11" s="39"/>
      <c r="Q11" s="33"/>
    </row>
    <row r="12" spans="1:17" x14ac:dyDescent="0.25">
      <c r="C12" s="39"/>
      <c r="Q12" s="33"/>
    </row>
    <row r="13" spans="1:17" x14ac:dyDescent="0.25">
      <c r="C13" s="39"/>
      <c r="Q13" s="33"/>
    </row>
    <row r="14" spans="1:17" x14ac:dyDescent="0.25">
      <c r="C14" s="39"/>
      <c r="Q14" s="33"/>
    </row>
    <row r="15" spans="1:17" x14ac:dyDescent="0.25">
      <c r="C15" s="39"/>
      <c r="Q15" s="33"/>
    </row>
    <row r="16" spans="1:17" x14ac:dyDescent="0.25">
      <c r="C16" s="39"/>
      <c r="Q16" s="33"/>
    </row>
    <row r="17" spans="11:17" x14ac:dyDescent="0.25">
      <c r="Q17" s="33"/>
    </row>
    <row r="18" spans="11:17" x14ac:dyDescent="0.25">
      <c r="Q18" s="33"/>
    </row>
    <row r="19" spans="11:17" x14ac:dyDescent="0.25">
      <c r="Q19" s="33"/>
    </row>
    <row r="20" spans="11:17" x14ac:dyDescent="0.25">
      <c r="Q20" s="33"/>
    </row>
    <row r="21" spans="11:17" x14ac:dyDescent="0.25">
      <c r="Q21" s="33"/>
    </row>
    <row r="22" spans="11:17" x14ac:dyDescent="0.25">
      <c r="Q22" s="33"/>
    </row>
    <row r="23" spans="11:17" x14ac:dyDescent="0.25">
      <c r="Q23" s="33"/>
    </row>
    <row r="24" spans="11:17" x14ac:dyDescent="0.25">
      <c r="Q24" s="33"/>
    </row>
    <row r="25" spans="11:17" x14ac:dyDescent="0.25">
      <c r="Q25" s="33"/>
    </row>
    <row r="26" spans="11:17" x14ac:dyDescent="0.25">
      <c r="K26" s="35"/>
    </row>
    <row r="27" spans="11:17" x14ac:dyDescent="0.25">
      <c r="K27" s="35"/>
    </row>
    <row r="28" spans="11:17" x14ac:dyDescent="0.25">
      <c r="K28" s="35"/>
    </row>
    <row r="29" spans="11:17" x14ac:dyDescent="0.25">
      <c r="K29" s="35"/>
    </row>
    <row r="30" spans="11:17" x14ac:dyDescent="0.25">
      <c r="K30" s="35"/>
    </row>
    <row r="31" spans="11:17" x14ac:dyDescent="0.25">
      <c r="K31" s="35"/>
    </row>
    <row r="32" spans="11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Q3:Q4"/>
    <mergeCell ref="B3:B5"/>
    <mergeCell ref="D3:H3"/>
    <mergeCell ref="I3:I5"/>
    <mergeCell ref="J3:J5"/>
    <mergeCell ref="L3:L5"/>
    <mergeCell ref="N3:N5"/>
    <mergeCell ref="O3:O5"/>
    <mergeCell ref="P3:P5"/>
    <mergeCell ref="C4:C5"/>
    <mergeCell ref="D4:D5"/>
    <mergeCell ref="E4:E5"/>
    <mergeCell ref="F4:G4"/>
    <mergeCell ref="H4:H5"/>
    <mergeCell ref="M3:M5"/>
    <mergeCell ref="K3:K5"/>
    <mergeCell ref="A3:A5"/>
  </mergeCells>
  <conditionalFormatting sqref="I3:I5">
    <cfRule type="duplicateValues" dxfId="21" priority="3"/>
  </conditionalFormatting>
  <conditionalFormatting sqref="I7:I10">
    <cfRule type="duplicateValues" dxfId="20" priority="2"/>
  </conditionalFormatting>
  <conditionalFormatting sqref="K102:K1048576">
    <cfRule type="duplicateValues" dxfId="19" priority="4"/>
  </conditionalFormatting>
  <conditionalFormatting sqref="I6">
    <cfRule type="duplicateValues" dxfId="18" priority="1"/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Q97"/>
  <sheetViews>
    <sheetView zoomScale="70" zoomScaleNormal="70" workbookViewId="0">
      <selection activeCell="D31" sqref="D31"/>
    </sheetView>
  </sheetViews>
  <sheetFormatPr baseColWidth="10" defaultRowHeight="15" x14ac:dyDescent="0.25"/>
  <cols>
    <col min="1" max="1" width="5" style="5" customWidth="1"/>
    <col min="3" max="3" width="15" customWidth="1"/>
    <col min="4" max="4" width="14.7109375" customWidth="1"/>
    <col min="8" max="8" width="11.42578125" customWidth="1"/>
    <col min="9" max="9" width="64.28515625" customWidth="1"/>
    <col min="10" max="10" width="46.42578125" customWidth="1"/>
    <col min="11" max="11" width="103.85546875" customWidth="1"/>
    <col min="14" max="14" width="20.85546875" customWidth="1"/>
    <col min="17" max="17" width="20.85546875" customWidth="1"/>
  </cols>
  <sheetData>
    <row r="1" spans="1:17" ht="26.25" x14ac:dyDescent="0.4">
      <c r="B1" s="5"/>
      <c r="D1" s="13" t="s">
        <v>227</v>
      </c>
      <c r="E1" s="5"/>
      <c r="F1" s="5"/>
      <c r="G1" s="5"/>
      <c r="H1" s="5"/>
      <c r="I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VEC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SITE-BAT-NIV-ZONE-CVC-VEC-XXX-Synthese</v>
      </c>
      <c r="J6" s="101" t="s">
        <v>367</v>
      </c>
      <c r="K6" s="100" t="str">
        <f t="shared" ref="K6" si="0">CONCATENATE("SITE-BAT-NIV-ZONE-AEL-",B6," - ",C6," - ",J6)</f>
        <v>SITE-BAT-NIV-ZONE-AEL-VEC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28" t="s">
        <v>224</v>
      </c>
      <c r="C7" s="2" t="s">
        <v>291</v>
      </c>
      <c r="D7" s="10" t="s">
        <v>97</v>
      </c>
      <c r="E7" s="8" t="s">
        <v>5</v>
      </c>
      <c r="F7" s="10" t="s">
        <v>8</v>
      </c>
      <c r="G7" s="10"/>
      <c r="H7" s="10" t="s">
        <v>38</v>
      </c>
      <c r="I7" s="58" t="str">
        <f>CONCATENATE("SITE-BAT-NIV-ZONE-CVC-",B7,"-",C7,"-",D7,"-",E7,"-",F7,IF(G7="","","."),G7,"-",H7)</f>
        <v>SITE-BAT-NIV-ZONE-CVC-VEC-XXX-BDV-001-SOUF-TM</v>
      </c>
      <c r="J7" s="1" t="s">
        <v>202</v>
      </c>
      <c r="K7" s="57" t="str">
        <f>CONCATENATE("SITE-BAT-NIV-ZONE-CVC-",B7,"-",C7," - ",J7)</f>
        <v>SITE-BAT-NIV-ZONE-CVC-VEC-XXX - Commande boite à débit variable air soufflé et repris</v>
      </c>
      <c r="L7" s="30"/>
      <c r="M7" s="30"/>
      <c r="N7" s="30"/>
      <c r="O7" s="30">
        <v>5</v>
      </c>
      <c r="P7" s="30" t="s">
        <v>282</v>
      </c>
      <c r="Q7" s="89"/>
    </row>
    <row r="8" spans="1:17" x14ac:dyDescent="0.25">
      <c r="A8" s="5" t="s">
        <v>350</v>
      </c>
      <c r="B8" s="28" t="s">
        <v>224</v>
      </c>
      <c r="C8" s="2" t="s">
        <v>291</v>
      </c>
      <c r="D8" s="10" t="s">
        <v>97</v>
      </c>
      <c r="E8" s="8" t="s">
        <v>5</v>
      </c>
      <c r="F8" s="10" t="s">
        <v>10</v>
      </c>
      <c r="G8" s="10"/>
      <c r="H8" s="10" t="s">
        <v>38</v>
      </c>
      <c r="I8" s="58" t="str">
        <f t="shared" ref="I8:I21" si="1">CONCATENATE("SITE-BAT-NIV-ZONE-CVC-",B8,"-",C8,"-",D8,"-",E8,"-",F8,IF(G8="","","."),G8,"-",H8)</f>
        <v>SITE-BAT-NIV-ZONE-CVC-VEC-XXX-BDV-001-REPR-TM</v>
      </c>
      <c r="J8" s="1" t="s">
        <v>198</v>
      </c>
      <c r="K8" s="57" t="str">
        <f>CONCATENATE("SITE-BAT-NIV-ZONE-CVC-",B8,"-",C8," - ",J8)</f>
        <v>SITE-BAT-NIV-ZONE-CVC-VEC-XXX - Commande boite à débit variable air repris</v>
      </c>
      <c r="L8" s="30"/>
      <c r="M8" s="30"/>
      <c r="N8" s="30"/>
      <c r="O8" s="30">
        <v>5</v>
      </c>
      <c r="P8" s="30" t="s">
        <v>282</v>
      </c>
      <c r="Q8" s="89"/>
    </row>
    <row r="9" spans="1:17" x14ac:dyDescent="0.25">
      <c r="A9" s="5" t="s">
        <v>350</v>
      </c>
      <c r="B9" s="28" t="s">
        <v>224</v>
      </c>
      <c r="C9" s="2" t="s">
        <v>291</v>
      </c>
      <c r="D9" s="10" t="s">
        <v>200</v>
      </c>
      <c r="E9" s="8" t="s">
        <v>5</v>
      </c>
      <c r="F9" s="10" t="s">
        <v>178</v>
      </c>
      <c r="G9" s="10"/>
      <c r="H9" s="10" t="s">
        <v>38</v>
      </c>
      <c r="I9" s="58" t="str">
        <f t="shared" si="1"/>
        <v>SITE-BAT-NIV-ZONE-CVC-VEC-XXX-CO2-001-AMBT-TM</v>
      </c>
      <c r="J9" s="1" t="s">
        <v>201</v>
      </c>
      <c r="K9" s="57" t="str">
        <f t="shared" ref="K9:K21" si="2">CONCATENATE("SITE-BAT-NIV-ZONE-CVC-",B9,"-",C9," - ",J9)</f>
        <v>SITE-BAT-NIV-ZONE-CVC-VEC-XXX - Mesure Co2 en ambiance</v>
      </c>
      <c r="L9" s="30"/>
      <c r="M9" s="30"/>
      <c r="N9" s="30"/>
      <c r="O9" s="30">
        <v>100</v>
      </c>
      <c r="P9" s="30" t="s">
        <v>285</v>
      </c>
      <c r="Q9" s="89"/>
    </row>
    <row r="10" spans="1:17" x14ac:dyDescent="0.25">
      <c r="A10" s="5" t="s">
        <v>350</v>
      </c>
      <c r="B10" s="28" t="s">
        <v>224</v>
      </c>
      <c r="C10" s="2" t="s">
        <v>291</v>
      </c>
      <c r="D10" s="10" t="s">
        <v>189</v>
      </c>
      <c r="E10" s="8" t="s">
        <v>5</v>
      </c>
      <c r="F10" s="10" t="s">
        <v>190</v>
      </c>
      <c r="G10" s="10"/>
      <c r="H10" s="10" t="s">
        <v>23</v>
      </c>
      <c r="I10" s="58" t="str">
        <f t="shared" si="1"/>
        <v>SITE-BAT-NIV-ZONE-CVC-VEC-XXX-FEN-001-POS-TS</v>
      </c>
      <c r="J10" s="1" t="s">
        <v>191</v>
      </c>
      <c r="K10" s="57" t="str">
        <f t="shared" si="2"/>
        <v>SITE-BAT-NIV-ZONE-CVC-VEC-XXX - Contact fenêtre ouverte</v>
      </c>
      <c r="L10" s="30"/>
      <c r="M10" s="30"/>
      <c r="N10" s="32" t="s">
        <v>287</v>
      </c>
      <c r="O10" s="30"/>
      <c r="P10" s="30"/>
      <c r="Q10" s="89"/>
    </row>
    <row r="11" spans="1:17" x14ac:dyDescent="0.25">
      <c r="A11" s="5" t="s">
        <v>350</v>
      </c>
      <c r="B11" s="28" t="s">
        <v>224</v>
      </c>
      <c r="C11" s="2" t="s">
        <v>291</v>
      </c>
      <c r="D11" s="10" t="s">
        <v>12</v>
      </c>
      <c r="E11" s="8" t="s">
        <v>5</v>
      </c>
      <c r="F11" s="6" t="s">
        <v>178</v>
      </c>
      <c r="G11" s="10"/>
      <c r="H11" s="10" t="s">
        <v>38</v>
      </c>
      <c r="I11" s="58" t="str">
        <f t="shared" si="1"/>
        <v>SITE-BAT-NIV-ZONE-CVC-VEC-XXX-PT-001-AMBT-TM</v>
      </c>
      <c r="J11" s="1" t="s">
        <v>193</v>
      </c>
      <c r="K11" s="57" t="str">
        <f t="shared" si="2"/>
        <v>SITE-BAT-NIV-ZONE-CVC-VEC-XXX - Sonde de pression ambiante</v>
      </c>
      <c r="L11" s="30"/>
      <c r="M11" s="30"/>
      <c r="N11" s="30"/>
      <c r="O11" s="30">
        <v>10</v>
      </c>
      <c r="P11" s="30" t="s">
        <v>281</v>
      </c>
      <c r="Q11" s="89"/>
    </row>
    <row r="12" spans="1:17" x14ac:dyDescent="0.25">
      <c r="A12" s="5" t="s">
        <v>350</v>
      </c>
      <c r="B12" s="28" t="s">
        <v>224</v>
      </c>
      <c r="C12" s="2" t="s">
        <v>291</v>
      </c>
      <c r="D12" s="10" t="s">
        <v>33</v>
      </c>
      <c r="E12" s="8" t="s">
        <v>5</v>
      </c>
      <c r="F12" s="10" t="s">
        <v>8</v>
      </c>
      <c r="G12" s="10"/>
      <c r="H12" s="10" t="s">
        <v>23</v>
      </c>
      <c r="I12" s="58" t="str">
        <f t="shared" si="1"/>
        <v>SITE-BAT-NIV-ZONE-CVC-VEC-XXX-SMR-001-SOUF-TS</v>
      </c>
      <c r="J12" s="1" t="s">
        <v>292</v>
      </c>
      <c r="K12" s="57" t="str">
        <f t="shared" si="2"/>
        <v>SITE-BAT-NIV-ZONE-CVC-VEC-XXX - Etat registres  air soufflé et repris</v>
      </c>
      <c r="L12" s="30"/>
      <c r="M12" s="30"/>
      <c r="N12" s="32" t="s">
        <v>273</v>
      </c>
      <c r="O12" s="30"/>
      <c r="P12" s="30"/>
      <c r="Q12" s="89"/>
    </row>
    <row r="13" spans="1:17" x14ac:dyDescent="0.25">
      <c r="A13" s="5" t="s">
        <v>350</v>
      </c>
      <c r="B13" s="28" t="s">
        <v>224</v>
      </c>
      <c r="C13" s="2" t="s">
        <v>291</v>
      </c>
      <c r="D13" s="10" t="s">
        <v>42</v>
      </c>
      <c r="E13" s="7" t="s">
        <v>5</v>
      </c>
      <c r="F13" s="6" t="s">
        <v>178</v>
      </c>
      <c r="G13" s="6"/>
      <c r="H13" s="6" t="s">
        <v>53</v>
      </c>
      <c r="I13" s="58" t="str">
        <f t="shared" si="1"/>
        <v>SITE-BAT-NIV-ZONE-CVC-VEC-XXX-TT-001-AMBT-TR</v>
      </c>
      <c r="J13" s="1" t="s">
        <v>188</v>
      </c>
      <c r="K13" s="57" t="str">
        <f t="shared" si="2"/>
        <v>SITE-BAT-NIV-ZONE-CVC-VEC-XXX - Consigne de température ambiante</v>
      </c>
      <c r="L13" s="30"/>
      <c r="M13" s="30"/>
      <c r="N13" s="30"/>
      <c r="O13" s="30">
        <v>0.4</v>
      </c>
      <c r="P13" s="30" t="s">
        <v>283</v>
      </c>
      <c r="Q13" s="89"/>
    </row>
    <row r="14" spans="1:17" x14ac:dyDescent="0.25">
      <c r="A14" s="5" t="s">
        <v>350</v>
      </c>
      <c r="B14" s="28" t="s">
        <v>224</v>
      </c>
      <c r="C14" s="2" t="s">
        <v>291</v>
      </c>
      <c r="D14" s="10" t="s">
        <v>42</v>
      </c>
      <c r="E14" s="7" t="s">
        <v>5</v>
      </c>
      <c r="F14" s="6" t="s">
        <v>178</v>
      </c>
      <c r="G14" s="10"/>
      <c r="H14" s="10" t="s">
        <v>38</v>
      </c>
      <c r="I14" s="58" t="str">
        <f t="shared" si="1"/>
        <v>SITE-BAT-NIV-ZONE-CVC-VEC-XXX-TT-001-AMBT-TM</v>
      </c>
      <c r="J14" s="1" t="s">
        <v>199</v>
      </c>
      <c r="K14" s="57" t="str">
        <f t="shared" si="2"/>
        <v>SITE-BAT-NIV-ZONE-CVC-VEC-XXX - Sonde de température ambiante</v>
      </c>
      <c r="L14" s="30"/>
      <c r="M14" s="30"/>
      <c r="N14" s="30"/>
      <c r="O14" s="30">
        <v>0.4</v>
      </c>
      <c r="P14" s="30" t="s">
        <v>283</v>
      </c>
      <c r="Q14" s="89"/>
    </row>
    <row r="15" spans="1:17" x14ac:dyDescent="0.25">
      <c r="A15" s="5" t="s">
        <v>350</v>
      </c>
      <c r="B15" s="28" t="s">
        <v>224</v>
      </c>
      <c r="C15" s="2" t="s">
        <v>291</v>
      </c>
      <c r="D15" s="10" t="s">
        <v>42</v>
      </c>
      <c r="E15" s="7" t="s">
        <v>5</v>
      </c>
      <c r="F15" s="6" t="s">
        <v>10</v>
      </c>
      <c r="G15" s="10"/>
      <c r="H15" s="10" t="s">
        <v>53</v>
      </c>
      <c r="I15" s="58" t="str">
        <f t="shared" si="1"/>
        <v>SITE-BAT-NIV-ZONE-CVC-VEC-XXX-TT-001-REPR-TR</v>
      </c>
      <c r="J15" s="1" t="s">
        <v>226</v>
      </c>
      <c r="K15" s="57" t="str">
        <f t="shared" si="2"/>
        <v>SITE-BAT-NIV-ZONE-CVC-VEC-XXX - Consigne de température reprise</v>
      </c>
      <c r="L15" s="30"/>
      <c r="M15" s="30"/>
      <c r="N15" s="30"/>
      <c r="O15" s="30">
        <v>0.4</v>
      </c>
      <c r="P15" s="30" t="s">
        <v>283</v>
      </c>
      <c r="Q15" s="89"/>
    </row>
    <row r="16" spans="1:17" x14ac:dyDescent="0.25">
      <c r="A16" s="5" t="s">
        <v>350</v>
      </c>
      <c r="B16" s="28" t="s">
        <v>224</v>
      </c>
      <c r="C16" s="2" t="s">
        <v>291</v>
      </c>
      <c r="D16" s="10" t="s">
        <v>42</v>
      </c>
      <c r="E16" s="7" t="s">
        <v>5</v>
      </c>
      <c r="F16" s="6" t="s">
        <v>10</v>
      </c>
      <c r="G16" s="10"/>
      <c r="H16" s="10" t="s">
        <v>38</v>
      </c>
      <c r="I16" s="58" t="str">
        <f t="shared" si="1"/>
        <v>SITE-BAT-NIV-ZONE-CVC-VEC-XXX-TT-001-REPR-TM</v>
      </c>
      <c r="J16" s="1" t="s">
        <v>173</v>
      </c>
      <c r="K16" s="57" t="str">
        <f t="shared" si="2"/>
        <v>SITE-BAT-NIV-ZONE-CVC-VEC-XXX - Sonde de température reprise</v>
      </c>
      <c r="L16" s="30"/>
      <c r="M16" s="30"/>
      <c r="N16" s="30"/>
      <c r="O16" s="30">
        <v>0.4</v>
      </c>
      <c r="P16" s="30" t="s">
        <v>283</v>
      </c>
      <c r="Q16" s="89"/>
    </row>
    <row r="17" spans="1:17" x14ac:dyDescent="0.25">
      <c r="A17" s="5" t="s">
        <v>350</v>
      </c>
      <c r="B17" s="28" t="s">
        <v>224</v>
      </c>
      <c r="C17" s="2" t="s">
        <v>291</v>
      </c>
      <c r="D17" s="10" t="s">
        <v>224</v>
      </c>
      <c r="E17" s="2" t="s">
        <v>291</v>
      </c>
      <c r="F17" s="6" t="s">
        <v>166</v>
      </c>
      <c r="G17" s="6"/>
      <c r="H17" s="6" t="s">
        <v>2</v>
      </c>
      <c r="I17" s="58" t="str">
        <f t="shared" si="1"/>
        <v>SITE-BAT-NIV-ZONE-CVC-VEC-XXX-VEC-XXX-COM-TA</v>
      </c>
      <c r="J17" s="1" t="s">
        <v>167</v>
      </c>
      <c r="K17" s="57" t="str">
        <f t="shared" si="2"/>
        <v>SITE-BAT-NIV-ZONE-CVC-VEC-XXX - Défaut de communication régulateur</v>
      </c>
      <c r="L17" s="32" t="s">
        <v>264</v>
      </c>
      <c r="M17" s="32">
        <v>1</v>
      </c>
      <c r="N17" s="32" t="s">
        <v>270</v>
      </c>
      <c r="O17" s="30"/>
      <c r="P17" s="30"/>
      <c r="Q17" s="89"/>
    </row>
    <row r="18" spans="1:17" x14ac:dyDescent="0.25">
      <c r="A18" s="5" t="s">
        <v>350</v>
      </c>
      <c r="B18" s="28" t="s">
        <v>224</v>
      </c>
      <c r="C18" s="2" t="s">
        <v>291</v>
      </c>
      <c r="D18" s="10" t="s">
        <v>224</v>
      </c>
      <c r="E18" s="2" t="s">
        <v>291</v>
      </c>
      <c r="F18" s="6" t="s">
        <v>39</v>
      </c>
      <c r="G18" s="6"/>
      <c r="H18" s="6" t="s">
        <v>40</v>
      </c>
      <c r="I18" s="58" t="str">
        <f t="shared" si="1"/>
        <v>SITE-BAT-NIV-ZONE-CVC-VEC-XXX-VEC-XXX-AUTOR-TBH</v>
      </c>
      <c r="J18" s="1" t="s">
        <v>187</v>
      </c>
      <c r="K18" s="57" t="str">
        <f t="shared" si="2"/>
        <v>SITE-BAT-NIV-ZONE-CVC-VEC-XXX - Autorisation marche terminal</v>
      </c>
      <c r="L18" s="30"/>
      <c r="M18" s="30"/>
      <c r="N18" s="32" t="s">
        <v>272</v>
      </c>
      <c r="O18" s="30"/>
      <c r="P18" s="30"/>
      <c r="Q18" s="89"/>
    </row>
    <row r="19" spans="1:17" x14ac:dyDescent="0.25">
      <c r="A19" s="5" t="s">
        <v>350</v>
      </c>
      <c r="B19" s="28" t="s">
        <v>224</v>
      </c>
      <c r="C19" s="2" t="s">
        <v>291</v>
      </c>
      <c r="D19" s="10" t="s">
        <v>7</v>
      </c>
      <c r="E19" s="8" t="s">
        <v>5</v>
      </c>
      <c r="F19" s="10" t="s">
        <v>8</v>
      </c>
      <c r="G19" s="10"/>
      <c r="H19" s="10" t="s">
        <v>38</v>
      </c>
      <c r="I19" s="58" t="str">
        <f t="shared" si="1"/>
        <v>SITE-BAT-NIV-ZONE-CVC-VEC-XXX-VEN-001-SOUF-TM</v>
      </c>
      <c r="J19" s="1" t="s">
        <v>225</v>
      </c>
      <c r="K19" s="57" t="str">
        <f t="shared" si="2"/>
        <v>SITE-BAT-NIV-ZONE-CVC-VEC-XXX - Commande ventilateur de soufflage</v>
      </c>
      <c r="L19" s="30"/>
      <c r="M19" s="30"/>
      <c r="N19" s="30"/>
      <c r="O19" s="30">
        <v>5</v>
      </c>
      <c r="P19" s="30" t="s">
        <v>282</v>
      </c>
      <c r="Q19" s="89"/>
    </row>
    <row r="20" spans="1:17" x14ac:dyDescent="0.25">
      <c r="A20" s="5" t="s">
        <v>350</v>
      </c>
      <c r="B20" s="28" t="s">
        <v>224</v>
      </c>
      <c r="C20" s="2" t="s">
        <v>291</v>
      </c>
      <c r="D20" s="10" t="s">
        <v>51</v>
      </c>
      <c r="E20" s="8" t="s">
        <v>5</v>
      </c>
      <c r="F20" s="10" t="s">
        <v>52</v>
      </c>
      <c r="G20" s="10"/>
      <c r="H20" s="10" t="s">
        <v>38</v>
      </c>
      <c r="I20" s="58" t="str">
        <f t="shared" si="1"/>
        <v>SITE-BAT-NIV-ZONE-CVC-VEC-XXX-VMC-001-CHAUD-TM</v>
      </c>
      <c r="J20" s="1" t="s">
        <v>54</v>
      </c>
      <c r="K20" s="57" t="str">
        <f t="shared" si="2"/>
        <v>SITE-BAT-NIV-ZONE-CVC-VEC-XXX - Vanne batterie chaude</v>
      </c>
      <c r="L20" s="30"/>
      <c r="M20" s="30"/>
      <c r="N20" s="30"/>
      <c r="O20" s="30">
        <v>5</v>
      </c>
      <c r="P20" s="30" t="s">
        <v>282</v>
      </c>
      <c r="Q20" s="89"/>
    </row>
    <row r="21" spans="1:17" x14ac:dyDescent="0.25">
      <c r="A21" s="5" t="s">
        <v>350</v>
      </c>
      <c r="B21" s="28" t="s">
        <v>224</v>
      </c>
      <c r="C21" s="2" t="s">
        <v>291</v>
      </c>
      <c r="D21" s="10" t="s">
        <v>55</v>
      </c>
      <c r="E21" s="8" t="s">
        <v>5</v>
      </c>
      <c r="F21" s="10" t="s">
        <v>56</v>
      </c>
      <c r="G21" s="10"/>
      <c r="H21" s="10" t="s">
        <v>38</v>
      </c>
      <c r="I21" s="58" t="str">
        <f t="shared" si="1"/>
        <v>SITE-BAT-NIV-ZONE-CVC-VEC-XXX-VMF-001-FROID-TM</v>
      </c>
      <c r="J21" s="1" t="s">
        <v>57</v>
      </c>
      <c r="K21" s="57" t="str">
        <f t="shared" si="2"/>
        <v>SITE-BAT-NIV-ZONE-CVC-VEC-XXX - Vanne batterie froide</v>
      </c>
      <c r="L21" s="30"/>
      <c r="M21" s="30"/>
      <c r="N21" s="30"/>
      <c r="O21" s="30">
        <v>5</v>
      </c>
      <c r="P21" s="30" t="s">
        <v>282</v>
      </c>
      <c r="Q21" s="89"/>
    </row>
    <row r="22" spans="1:17" x14ac:dyDescent="0.25">
      <c r="Q22" s="33"/>
    </row>
    <row r="23" spans="1:17" x14ac:dyDescent="0.25">
      <c r="K23" s="35"/>
      <c r="Q23" s="33"/>
    </row>
    <row r="24" spans="1:17" x14ac:dyDescent="0.25">
      <c r="K24" s="35"/>
      <c r="Q24" s="33"/>
    </row>
    <row r="25" spans="1:17" x14ac:dyDescent="0.25">
      <c r="K25" s="35"/>
    </row>
    <row r="26" spans="1:17" x14ac:dyDescent="0.25">
      <c r="K26" s="35"/>
    </row>
    <row r="27" spans="1:17" x14ac:dyDescent="0.25">
      <c r="K27" s="35"/>
    </row>
    <row r="28" spans="1:17" x14ac:dyDescent="0.25">
      <c r="K28" s="35"/>
    </row>
    <row r="29" spans="1:17" x14ac:dyDescent="0.25">
      <c r="K29" s="35"/>
    </row>
    <row r="30" spans="1:17" x14ac:dyDescent="0.25">
      <c r="K30" s="35"/>
    </row>
    <row r="31" spans="1:17" x14ac:dyDescent="0.25">
      <c r="K31" s="35"/>
    </row>
    <row r="32" spans="1:17" x14ac:dyDescent="0.25">
      <c r="K32" s="35"/>
    </row>
    <row r="33" spans="11:11" x14ac:dyDescent="0.25">
      <c r="K33" s="11"/>
    </row>
    <row r="34" spans="11:11" x14ac:dyDescent="0.25">
      <c r="K34" s="35"/>
    </row>
    <row r="35" spans="11:11" x14ac:dyDescent="0.25">
      <c r="K35" s="35"/>
    </row>
    <row r="36" spans="11:11" x14ac:dyDescent="0.25">
      <c r="K36" s="35"/>
    </row>
    <row r="37" spans="11:11" x14ac:dyDescent="0.25">
      <c r="K37" s="11"/>
    </row>
    <row r="38" spans="11:11" x14ac:dyDescent="0.25">
      <c r="K38" s="35"/>
    </row>
    <row r="39" spans="11:11" x14ac:dyDescent="0.25">
      <c r="K39" s="35"/>
    </row>
    <row r="40" spans="11:11" x14ac:dyDescent="0.25">
      <c r="K40" s="35"/>
    </row>
    <row r="41" spans="11:11" x14ac:dyDescent="0.25">
      <c r="K41" s="11"/>
    </row>
    <row r="42" spans="11:11" x14ac:dyDescent="0.25">
      <c r="K42" s="11"/>
    </row>
    <row r="43" spans="11:11" x14ac:dyDescent="0.25">
      <c r="K43" s="11"/>
    </row>
    <row r="44" spans="11:11" x14ac:dyDescent="0.25">
      <c r="K44" s="35"/>
    </row>
    <row r="45" spans="11:11" x14ac:dyDescent="0.25">
      <c r="K45" s="11"/>
    </row>
    <row r="46" spans="11:11" x14ac:dyDescent="0.25">
      <c r="K46" s="11"/>
    </row>
    <row r="47" spans="11:11" x14ac:dyDescent="0.25">
      <c r="K47" s="11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35"/>
    </row>
    <row r="86" spans="11:11" x14ac:dyDescent="0.25">
      <c r="K86" s="35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11"/>
    </row>
    <row r="95" spans="11:11" x14ac:dyDescent="0.25">
      <c r="K95" s="11"/>
    </row>
    <row r="96" spans="11:11" x14ac:dyDescent="0.25">
      <c r="K96" s="11"/>
    </row>
    <row r="97" spans="11:11" x14ac:dyDescent="0.25">
      <c r="K97" s="11"/>
    </row>
  </sheetData>
  <mergeCells count="17">
    <mergeCell ref="Q3:Q4"/>
    <mergeCell ref="B3:B5"/>
    <mergeCell ref="D3:H3"/>
    <mergeCell ref="I3:I5"/>
    <mergeCell ref="J3:J5"/>
    <mergeCell ref="L3:L5"/>
    <mergeCell ref="N3:N5"/>
    <mergeCell ref="O3:O5"/>
    <mergeCell ref="P3:P5"/>
    <mergeCell ref="C4:C5"/>
    <mergeCell ref="D4:D5"/>
    <mergeCell ref="E4:E5"/>
    <mergeCell ref="F4:G4"/>
    <mergeCell ref="H4:H5"/>
    <mergeCell ref="M3:M5"/>
    <mergeCell ref="K3:K5"/>
    <mergeCell ref="A3:A5"/>
  </mergeCells>
  <conditionalFormatting sqref="H22:H1048576 H1:H2">
    <cfRule type="duplicateValues" dxfId="17" priority="10"/>
  </conditionalFormatting>
  <conditionalFormatting sqref="I3:I5">
    <cfRule type="duplicateValues" dxfId="16" priority="3"/>
  </conditionalFormatting>
  <conditionalFormatting sqref="K99:K1048576">
    <cfRule type="duplicateValues" dxfId="15" priority="6"/>
  </conditionalFormatting>
  <conditionalFormatting sqref="I6">
    <cfRule type="duplicateValues" dxfId="14" priority="1"/>
  </conditionalFormatting>
  <conditionalFormatting sqref="I7:I21">
    <cfRule type="duplicateValues" dxfId="13" priority="47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Q100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5" customWidth="1"/>
    <col min="3" max="3" width="15.140625" customWidth="1"/>
    <col min="4" max="4" width="14.7109375" customWidth="1"/>
    <col min="8" max="8" width="11.42578125" customWidth="1"/>
    <col min="9" max="9" width="64.28515625" customWidth="1"/>
    <col min="10" max="10" width="28.42578125" customWidth="1"/>
    <col min="11" max="11" width="103.85546875" customWidth="1"/>
    <col min="14" max="14" width="21.140625" customWidth="1"/>
    <col min="17" max="17" width="20.85546875" customWidth="1"/>
  </cols>
  <sheetData>
    <row r="1" spans="1:17" ht="26.25" x14ac:dyDescent="0.4">
      <c r="B1" s="5"/>
      <c r="D1" s="13" t="s">
        <v>228</v>
      </c>
      <c r="E1" s="5"/>
      <c r="F1" s="5"/>
      <c r="G1" s="5"/>
      <c r="H1" s="5"/>
      <c r="I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20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21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22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VPK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SITE-BAT-NIV-ZONE-CVC-VPK-XXX-Synthese</v>
      </c>
      <c r="J6" s="101" t="s">
        <v>367</v>
      </c>
      <c r="K6" s="100" t="str">
        <f t="shared" ref="K6" si="0">CONCATENATE("SITE-BAT-NIV-ZONE-AEL-",B6," - ",C6," - ",J6)</f>
        <v>SITE-BAT-NIV-ZONE-AEL-VPK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6" t="s">
        <v>253</v>
      </c>
      <c r="C7" s="2" t="s">
        <v>291</v>
      </c>
      <c r="D7" s="6" t="s">
        <v>253</v>
      </c>
      <c r="E7" s="2" t="s">
        <v>291</v>
      </c>
      <c r="F7" s="6" t="s">
        <v>1</v>
      </c>
      <c r="G7" s="6"/>
      <c r="H7" s="6" t="s">
        <v>2</v>
      </c>
      <c r="I7" s="58" t="str">
        <f>CONCATENATE("SITE-BAT-NIV-ZONE-CVC-",B7,"-",C7,"-",D7,"-",E7,"-",F7,IF(G7="","","."),G7,"-",H7)</f>
        <v>SITE-BAT-NIV-ZONE-CVC-VPK-XXX-VPK-XXX-SYN-TA</v>
      </c>
      <c r="J7" s="1" t="s">
        <v>3</v>
      </c>
      <c r="K7" s="57" t="str">
        <f>CONCATENATE("SITE-BAT-NIV-ZONE-CVC-",B7,"-",C7," - ",J7)</f>
        <v>SITE-BAT-NIV-ZONE-CVC-VPK-XXX - Synthèse défaut</v>
      </c>
      <c r="L7" s="32" t="s">
        <v>264</v>
      </c>
      <c r="M7" s="32">
        <v>1</v>
      </c>
      <c r="N7" s="32" t="s">
        <v>270</v>
      </c>
      <c r="O7" s="32"/>
      <c r="P7" s="32"/>
      <c r="Q7" s="89"/>
    </row>
    <row r="8" spans="1:17" x14ac:dyDescent="0.25">
      <c r="A8" s="5" t="s">
        <v>350</v>
      </c>
      <c r="B8" s="6" t="s">
        <v>253</v>
      </c>
      <c r="C8" s="2" t="s">
        <v>291</v>
      </c>
      <c r="D8" s="6" t="s">
        <v>253</v>
      </c>
      <c r="E8" s="2" t="s">
        <v>291</v>
      </c>
      <c r="F8" s="6" t="s">
        <v>229</v>
      </c>
      <c r="G8" s="6"/>
      <c r="H8" s="6" t="s">
        <v>23</v>
      </c>
      <c r="I8" s="58" t="str">
        <f t="shared" ref="I8:I13" si="1">CONCATENATE("SITE-BAT-NIV-ZONE-CVC-",B8,"-",C8,"-",D8,"-",E8,"-",F8,IF(G8="","","."),G8,"-",H8)</f>
        <v>SITE-BAT-NIV-ZONE-CVC-VPK-XXX-VPK-XXX-PV-TS</v>
      </c>
      <c r="J8" s="1" t="s">
        <v>230</v>
      </c>
      <c r="K8" s="57" t="str">
        <f>CONCATENATE("SITE-BAT-NIV-ZONE-CVC-",B8,"-",C8," - ",J8)</f>
        <v>SITE-BAT-NIV-ZONE-CVC-VPK-XXX - Marche ventilateur PV</v>
      </c>
      <c r="L8" s="30"/>
      <c r="M8" s="30"/>
      <c r="N8" s="32" t="s">
        <v>293</v>
      </c>
      <c r="O8" s="30"/>
      <c r="P8" s="30"/>
      <c r="Q8" s="89"/>
    </row>
    <row r="9" spans="1:17" x14ac:dyDescent="0.25">
      <c r="A9" s="5" t="s">
        <v>350</v>
      </c>
      <c r="B9" s="6" t="s">
        <v>253</v>
      </c>
      <c r="C9" s="2" t="s">
        <v>291</v>
      </c>
      <c r="D9" s="6" t="s">
        <v>253</v>
      </c>
      <c r="E9" s="2" t="s">
        <v>291</v>
      </c>
      <c r="F9" s="6" t="s">
        <v>231</v>
      </c>
      <c r="G9" s="6"/>
      <c r="H9" s="6" t="s">
        <v>23</v>
      </c>
      <c r="I9" s="58" t="str">
        <f t="shared" si="1"/>
        <v>SITE-BAT-NIV-ZONE-CVC-VPK-XXX-VPK-XXX-GV-TS</v>
      </c>
      <c r="J9" s="1" t="s">
        <v>232</v>
      </c>
      <c r="K9" s="57" t="str">
        <f t="shared" ref="K9:K13" si="2">CONCATENATE("SITE-BAT-NIV-ZONE-CVC-",B9,"-",C9," - ",J9)</f>
        <v>SITE-BAT-NIV-ZONE-CVC-VPK-XXX - Marche ventilateur GV</v>
      </c>
      <c r="L9" s="30"/>
      <c r="M9" s="30"/>
      <c r="N9" s="32" t="s">
        <v>294</v>
      </c>
      <c r="O9" s="30"/>
      <c r="P9" s="30"/>
      <c r="Q9" s="89"/>
    </row>
    <row r="10" spans="1:17" x14ac:dyDescent="0.25">
      <c r="A10" s="5" t="s">
        <v>350</v>
      </c>
      <c r="B10" s="6" t="s">
        <v>253</v>
      </c>
      <c r="C10" s="2" t="s">
        <v>291</v>
      </c>
      <c r="D10" s="6" t="s">
        <v>253</v>
      </c>
      <c r="E10" s="2" t="s">
        <v>291</v>
      </c>
      <c r="F10" s="6" t="s">
        <v>190</v>
      </c>
      <c r="G10" s="6"/>
      <c r="H10" s="6" t="s">
        <v>23</v>
      </c>
      <c r="I10" s="58" t="str">
        <f t="shared" si="1"/>
        <v>SITE-BAT-NIV-ZONE-CVC-VPK-XXX-VPK-XXX-POS-TS</v>
      </c>
      <c r="J10" s="1" t="s">
        <v>233</v>
      </c>
      <c r="K10" s="57" t="str">
        <f t="shared" si="2"/>
        <v>SITE-BAT-NIV-ZONE-CVC-VPK-XXX - Position désenfumage</v>
      </c>
      <c r="L10" s="30"/>
      <c r="M10" s="30"/>
      <c r="N10" s="32" t="s">
        <v>272</v>
      </c>
      <c r="O10" s="30"/>
      <c r="P10" s="30"/>
      <c r="Q10" s="89"/>
    </row>
    <row r="11" spans="1:17" x14ac:dyDescent="0.25">
      <c r="A11" s="5" t="s">
        <v>353</v>
      </c>
      <c r="B11" s="6" t="s">
        <v>253</v>
      </c>
      <c r="C11" s="2" t="s">
        <v>291</v>
      </c>
      <c r="D11" s="6" t="s">
        <v>234</v>
      </c>
      <c r="E11" s="2" t="s">
        <v>291</v>
      </c>
      <c r="F11" s="6" t="s">
        <v>235</v>
      </c>
      <c r="G11" s="6"/>
      <c r="H11" s="6" t="s">
        <v>38</v>
      </c>
      <c r="I11" s="58" t="str">
        <f t="shared" si="1"/>
        <v>SITE-BAT-NIV-ZONE-CVC-VPK-XXX-DG-XXX-CONO-TM</v>
      </c>
      <c r="J11" s="1" t="s">
        <v>236</v>
      </c>
      <c r="K11" s="57" t="str">
        <f t="shared" si="2"/>
        <v>SITE-BAT-NIV-ZONE-CVC-VPK-XXX - Concentration CO/NO</v>
      </c>
      <c r="L11" s="30"/>
      <c r="M11" s="30"/>
      <c r="N11" s="30"/>
      <c r="O11" s="30">
        <v>5</v>
      </c>
      <c r="P11" s="30" t="s">
        <v>282</v>
      </c>
      <c r="Q11" s="89"/>
    </row>
    <row r="12" spans="1:17" x14ac:dyDescent="0.25">
      <c r="A12" s="5" t="s">
        <v>353</v>
      </c>
      <c r="B12" s="6" t="s">
        <v>253</v>
      </c>
      <c r="C12" s="2" t="s">
        <v>291</v>
      </c>
      <c r="D12" s="6" t="s">
        <v>341</v>
      </c>
      <c r="E12" s="7" t="s">
        <v>5</v>
      </c>
      <c r="F12" s="6" t="s">
        <v>1</v>
      </c>
      <c r="G12" s="6"/>
      <c r="H12" s="6" t="s">
        <v>2</v>
      </c>
      <c r="I12" s="58" t="str">
        <f t="shared" si="1"/>
        <v>SITE-BAT-NIV-ZONE-CVC-VPK-XXX-CDPK-001-SYN-TA</v>
      </c>
      <c r="J12" s="1" t="s">
        <v>237</v>
      </c>
      <c r="K12" s="57" t="str">
        <f t="shared" si="2"/>
        <v>SITE-BAT-NIV-ZONE-CVC-VPK-XXX - Synthèse défaut centrale CO/NO</v>
      </c>
      <c r="L12" s="32" t="s">
        <v>264</v>
      </c>
      <c r="M12" s="32">
        <v>1</v>
      </c>
      <c r="N12" s="32" t="s">
        <v>270</v>
      </c>
      <c r="O12" s="32"/>
      <c r="P12" s="32"/>
      <c r="Q12" s="89"/>
    </row>
    <row r="13" spans="1:17" x14ac:dyDescent="0.25">
      <c r="A13" s="5" t="s">
        <v>350</v>
      </c>
      <c r="B13" s="6" t="s">
        <v>253</v>
      </c>
      <c r="C13" s="2" t="s">
        <v>291</v>
      </c>
      <c r="D13" s="6" t="s">
        <v>253</v>
      </c>
      <c r="E13" s="2" t="s">
        <v>291</v>
      </c>
      <c r="F13" s="6" t="s">
        <v>63</v>
      </c>
      <c r="G13" s="6"/>
      <c r="H13" s="6" t="s">
        <v>65</v>
      </c>
      <c r="I13" s="58" t="str">
        <f t="shared" si="1"/>
        <v>SITE-BAT-NIV-ZONE-CVC-VPK-XXX-VPK-XXX-TEMPS-TCP</v>
      </c>
      <c r="J13" s="1" t="s">
        <v>175</v>
      </c>
      <c r="K13" s="57" t="str">
        <f t="shared" si="2"/>
        <v>SITE-BAT-NIV-ZONE-CVC-VPK-XXX - Temps de fonctionnement</v>
      </c>
      <c r="L13" s="30"/>
      <c r="M13" s="30"/>
      <c r="N13" s="30"/>
      <c r="O13" s="30">
        <v>1</v>
      </c>
      <c r="P13" s="30" t="s">
        <v>280</v>
      </c>
      <c r="Q13" s="89"/>
    </row>
    <row r="14" spans="1:17" x14ac:dyDescent="0.25">
      <c r="C14" s="39"/>
      <c r="Q14" s="33"/>
    </row>
    <row r="15" spans="1:17" x14ac:dyDescent="0.25">
      <c r="Q15" s="33"/>
    </row>
    <row r="16" spans="1:17" x14ac:dyDescent="0.25">
      <c r="Q16" s="33"/>
    </row>
    <row r="17" spans="11:17" x14ac:dyDescent="0.25">
      <c r="Q17" s="33"/>
    </row>
    <row r="18" spans="11:17" x14ac:dyDescent="0.25">
      <c r="Q18" s="33"/>
    </row>
    <row r="19" spans="11:17" x14ac:dyDescent="0.25">
      <c r="Q19" s="33"/>
    </row>
    <row r="20" spans="11:17" x14ac:dyDescent="0.25">
      <c r="Q20" s="33"/>
    </row>
    <row r="21" spans="11:17" x14ac:dyDescent="0.25">
      <c r="Q21" s="33"/>
    </row>
    <row r="22" spans="11:17" x14ac:dyDescent="0.25">
      <c r="Q22" s="33"/>
    </row>
    <row r="23" spans="11:17" x14ac:dyDescent="0.25">
      <c r="Q23" s="33"/>
    </row>
    <row r="24" spans="11:17" x14ac:dyDescent="0.25">
      <c r="Q24" s="33"/>
    </row>
    <row r="25" spans="11:17" x14ac:dyDescent="0.25">
      <c r="Q25" s="33"/>
    </row>
    <row r="26" spans="11:17" x14ac:dyDescent="0.25">
      <c r="K26" s="35"/>
    </row>
    <row r="27" spans="11:17" x14ac:dyDescent="0.25">
      <c r="K27" s="35"/>
    </row>
    <row r="28" spans="11:17" x14ac:dyDescent="0.25">
      <c r="K28" s="35"/>
    </row>
    <row r="29" spans="11:17" x14ac:dyDescent="0.25">
      <c r="K29" s="35"/>
    </row>
    <row r="30" spans="11:17" x14ac:dyDescent="0.25">
      <c r="K30" s="35"/>
    </row>
    <row r="31" spans="11:17" x14ac:dyDescent="0.25">
      <c r="K31" s="35"/>
    </row>
    <row r="32" spans="11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Q3:Q4"/>
    <mergeCell ref="B3:B5"/>
    <mergeCell ref="D3:H3"/>
    <mergeCell ref="I3:I5"/>
    <mergeCell ref="J3:J5"/>
    <mergeCell ref="L3:L5"/>
    <mergeCell ref="N3:N5"/>
    <mergeCell ref="O3:O5"/>
    <mergeCell ref="P3:P5"/>
    <mergeCell ref="C4:C5"/>
    <mergeCell ref="D4:D5"/>
    <mergeCell ref="E4:E5"/>
    <mergeCell ref="F4:G4"/>
    <mergeCell ref="H4:H5"/>
    <mergeCell ref="M3:M5"/>
    <mergeCell ref="K3:K5"/>
    <mergeCell ref="A3:A5"/>
  </mergeCells>
  <conditionalFormatting sqref="I3:I5">
    <cfRule type="duplicateValues" dxfId="12" priority="3"/>
  </conditionalFormatting>
  <conditionalFormatting sqref="I7:I13">
    <cfRule type="duplicateValues" dxfId="11" priority="2"/>
  </conditionalFormatting>
  <conditionalFormatting sqref="K102:K1048576">
    <cfRule type="duplicateValues" dxfId="10" priority="4"/>
  </conditionalFormatting>
  <conditionalFormatting sqref="I6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Q96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5" customWidth="1"/>
    <col min="3" max="3" width="15" customWidth="1"/>
    <col min="4" max="4" width="14.7109375" customWidth="1"/>
    <col min="8" max="8" width="11.42578125" customWidth="1"/>
    <col min="9" max="9" width="64.28515625" customWidth="1"/>
    <col min="10" max="10" width="41.7109375" customWidth="1"/>
    <col min="11" max="11" width="103.85546875" customWidth="1"/>
    <col min="14" max="14" width="22" customWidth="1"/>
    <col min="17" max="17" width="20.85546875" customWidth="1"/>
  </cols>
  <sheetData>
    <row r="1" spans="1:17" ht="26.25" x14ac:dyDescent="0.4">
      <c r="B1" s="5"/>
      <c r="D1" s="13" t="s">
        <v>242</v>
      </c>
      <c r="E1" s="5"/>
      <c r="F1" s="5"/>
      <c r="G1" s="5"/>
      <c r="H1" s="5"/>
      <c r="I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20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21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22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EXT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SITE-BAT-NIV-ZONE-CVC-EXT-XXX-Synthese</v>
      </c>
      <c r="J6" s="101" t="s">
        <v>367</v>
      </c>
      <c r="K6" s="100" t="str">
        <f t="shared" ref="K6" si="0">CONCATENATE("SITE-BAT-NIV-ZONE-AEL-",B6," - ",C6," - ",J6)</f>
        <v>SITE-BAT-NIV-ZONE-AEL-EXT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9" t="s">
        <v>95</v>
      </c>
      <c r="C7" s="2" t="s">
        <v>291</v>
      </c>
      <c r="D7" s="9" t="s">
        <v>95</v>
      </c>
      <c r="E7" s="2" t="s">
        <v>291</v>
      </c>
      <c r="F7" s="9" t="s">
        <v>1</v>
      </c>
      <c r="G7" s="9"/>
      <c r="H7" s="9" t="s">
        <v>2</v>
      </c>
      <c r="I7" s="58" t="str">
        <f>CONCATENATE("SITE-BAT-NIV-ZONE-CVC-",B7,"-",C7,"-",D7,"-",E7,"-",F7,IF(G7="","","."),G7,"-",H7)</f>
        <v>SITE-BAT-NIV-ZONE-CVC-EXT-XXX-EXT-XXX-SYN-TA</v>
      </c>
      <c r="J7" s="1" t="s">
        <v>3</v>
      </c>
      <c r="K7" s="57" t="str">
        <f>CONCATENATE("SITE-BAT-NIV-ZONE-CVC-",B7,"-",C7," - ",J7)</f>
        <v>SITE-BAT-NIV-ZONE-CVC-EXT-XXX - Synthèse défaut</v>
      </c>
      <c r="L7" s="32" t="s">
        <v>264</v>
      </c>
      <c r="M7" s="32">
        <v>1</v>
      </c>
      <c r="N7" s="32" t="s">
        <v>270</v>
      </c>
      <c r="O7" s="30"/>
      <c r="P7" s="30"/>
      <c r="Q7" s="89"/>
    </row>
    <row r="8" spans="1:17" x14ac:dyDescent="0.25">
      <c r="A8" s="5" t="s">
        <v>350</v>
      </c>
      <c r="B8" s="9" t="s">
        <v>95</v>
      </c>
      <c r="C8" s="2" t="s">
        <v>291</v>
      </c>
      <c r="D8" s="9" t="s">
        <v>95</v>
      </c>
      <c r="E8" s="2" t="s">
        <v>291</v>
      </c>
      <c r="F8" s="9" t="s">
        <v>63</v>
      </c>
      <c r="G8" s="9"/>
      <c r="H8" s="9" t="s">
        <v>65</v>
      </c>
      <c r="I8" s="58" t="str">
        <f t="shared" ref="I8:I24" si="1">CONCATENATE("SITE-BAT-NIV-ZONE-CVC-",B8,"-",C8,"-",D8,"-",E8,"-",F8,IF(G8="","","."),G8,"-",H8)</f>
        <v>SITE-BAT-NIV-ZONE-CVC-EXT-XXX-EXT-XXX-TEMPS-TCP</v>
      </c>
      <c r="J8" s="1" t="s">
        <v>175</v>
      </c>
      <c r="K8" s="57" t="str">
        <f>CONCATENATE("SITE-BAT-NIV-ZONE-CVC-",B8,"-",C8," - ",J8)</f>
        <v>SITE-BAT-NIV-ZONE-CVC-EXT-XXX - Temps de fonctionnement</v>
      </c>
      <c r="L8" s="30"/>
      <c r="M8" s="30"/>
      <c r="N8" s="30"/>
      <c r="O8" s="30">
        <v>1</v>
      </c>
      <c r="P8" s="30" t="s">
        <v>280</v>
      </c>
      <c r="Q8" s="89"/>
    </row>
    <row r="9" spans="1:17" x14ac:dyDescent="0.25">
      <c r="A9" s="5" t="s">
        <v>350</v>
      </c>
      <c r="B9" s="9" t="s">
        <v>95</v>
      </c>
      <c r="C9" s="2" t="s">
        <v>291</v>
      </c>
      <c r="D9" s="9" t="s">
        <v>95</v>
      </c>
      <c r="E9" s="2" t="s">
        <v>291</v>
      </c>
      <c r="F9" s="9" t="s">
        <v>238</v>
      </c>
      <c r="G9" s="9"/>
      <c r="H9" s="9" t="s">
        <v>2</v>
      </c>
      <c r="I9" s="58" t="str">
        <f t="shared" si="1"/>
        <v>SITE-BAT-NIV-ZONE-CVC-EXT-XXX-EXT-XXX-ANOXIE-TA</v>
      </c>
      <c r="J9" s="1" t="s">
        <v>239</v>
      </c>
      <c r="K9" s="57" t="str">
        <f t="shared" ref="K9:K24" si="2">CONCATENATE("SITE-BAT-NIV-ZONE-CVC-",B9,"-",C9," - ",J9)</f>
        <v>SITE-BAT-NIV-ZONE-CVC-EXT-XXX - Défaut anoxie</v>
      </c>
      <c r="L9" s="32" t="s">
        <v>264</v>
      </c>
      <c r="M9" s="32">
        <v>1</v>
      </c>
      <c r="N9" s="32" t="s">
        <v>270</v>
      </c>
      <c r="O9" s="30"/>
      <c r="P9" s="30"/>
      <c r="Q9" s="89"/>
    </row>
    <row r="10" spans="1:17" x14ac:dyDescent="0.25">
      <c r="A10" s="5" t="s">
        <v>350</v>
      </c>
      <c r="B10" s="9" t="s">
        <v>95</v>
      </c>
      <c r="C10" s="2" t="s">
        <v>291</v>
      </c>
      <c r="D10" s="9" t="s">
        <v>240</v>
      </c>
      <c r="E10" s="19" t="s">
        <v>5</v>
      </c>
      <c r="F10" s="9" t="s">
        <v>10</v>
      </c>
      <c r="G10" s="9"/>
      <c r="H10" s="9" t="s">
        <v>2</v>
      </c>
      <c r="I10" s="58" t="str">
        <f t="shared" si="1"/>
        <v>SITE-BAT-NIV-ZONE-CVC-EXT-XXX-PDZ-001-REPR-TA</v>
      </c>
      <c r="J10" s="1" t="s">
        <v>241</v>
      </c>
      <c r="K10" s="57" t="str">
        <f t="shared" si="2"/>
        <v>SITE-BAT-NIV-ZONE-CVC-EXT-XXX - Discordance pressostat manque débit d'air </v>
      </c>
      <c r="L10" s="32" t="s">
        <v>264</v>
      </c>
      <c r="M10" s="32">
        <v>1</v>
      </c>
      <c r="N10" s="32" t="s">
        <v>270</v>
      </c>
      <c r="O10" s="30"/>
      <c r="P10" s="30"/>
      <c r="Q10" s="89"/>
    </row>
    <row r="11" spans="1:17" x14ac:dyDescent="0.25">
      <c r="A11" s="5" t="s">
        <v>350</v>
      </c>
      <c r="B11" s="9" t="s">
        <v>95</v>
      </c>
      <c r="C11" s="2" t="s">
        <v>291</v>
      </c>
      <c r="D11" s="9" t="s">
        <v>95</v>
      </c>
      <c r="E11" s="2" t="s">
        <v>291</v>
      </c>
      <c r="F11" s="9" t="s">
        <v>10</v>
      </c>
      <c r="G11" s="9"/>
      <c r="H11" s="9" t="s">
        <v>38</v>
      </c>
      <c r="I11" s="58" t="str">
        <f t="shared" si="1"/>
        <v>SITE-BAT-NIV-ZONE-CVC-EXT-XXX-EXT-XXX-REPR-TM</v>
      </c>
      <c r="J11" s="1" t="s">
        <v>174</v>
      </c>
      <c r="K11" s="57" t="str">
        <f t="shared" si="2"/>
        <v>SITE-BAT-NIV-ZONE-CVC-EXT-XXX - Commande ventilateur</v>
      </c>
      <c r="L11" s="30"/>
      <c r="M11" s="30"/>
      <c r="N11" s="30"/>
      <c r="O11" s="30">
        <v>5</v>
      </c>
      <c r="P11" s="30" t="s">
        <v>282</v>
      </c>
      <c r="Q11" s="89"/>
    </row>
    <row r="12" spans="1:17" x14ac:dyDescent="0.25">
      <c r="A12" s="5" t="s">
        <v>350</v>
      </c>
      <c r="B12" s="14" t="s">
        <v>95</v>
      </c>
      <c r="C12" s="2" t="s">
        <v>291</v>
      </c>
      <c r="D12" s="14" t="s">
        <v>12</v>
      </c>
      <c r="E12" s="15" t="s">
        <v>5</v>
      </c>
      <c r="F12" s="14" t="s">
        <v>243</v>
      </c>
      <c r="G12" s="14"/>
      <c r="H12" s="3" t="s">
        <v>2</v>
      </c>
      <c r="I12" s="58" t="str">
        <f t="shared" si="1"/>
        <v>SITE-BAT-NIV-ZONE-CVC-EXT-XXX-PT-001-VEX-TA</v>
      </c>
      <c r="J12" s="1" t="s">
        <v>244</v>
      </c>
      <c r="K12" s="57" t="str">
        <f t="shared" si="2"/>
        <v xml:space="preserve">SITE-BAT-NIV-ZONE-CVC-EXT-XXX - Discordance pressostat manque débit d'air </v>
      </c>
      <c r="L12" s="32" t="s">
        <v>264</v>
      </c>
      <c r="M12" s="32">
        <v>1</v>
      </c>
      <c r="N12" s="32" t="s">
        <v>270</v>
      </c>
      <c r="O12" s="30"/>
      <c r="P12" s="30"/>
      <c r="Q12" s="89"/>
    </row>
    <row r="13" spans="1:17" x14ac:dyDescent="0.25">
      <c r="A13" s="5" t="s">
        <v>350</v>
      </c>
      <c r="B13" s="14" t="s">
        <v>95</v>
      </c>
      <c r="C13" s="2" t="s">
        <v>291</v>
      </c>
      <c r="D13" s="14" t="s">
        <v>95</v>
      </c>
      <c r="E13" s="2" t="s">
        <v>291</v>
      </c>
      <c r="F13" s="14" t="s">
        <v>39</v>
      </c>
      <c r="G13" s="14"/>
      <c r="H13" s="4" t="s">
        <v>40</v>
      </c>
      <c r="I13" s="58" t="str">
        <f t="shared" si="1"/>
        <v>SITE-BAT-NIV-ZONE-CVC-EXT-XXX-EXT-XXX-AUTOR-TBH</v>
      </c>
      <c r="J13" s="1" t="s">
        <v>245</v>
      </c>
      <c r="K13" s="57" t="str">
        <f t="shared" si="2"/>
        <v>SITE-BAT-NIV-ZONE-CVC-EXT-XXX - Marche ventilateur</v>
      </c>
      <c r="L13" s="30"/>
      <c r="M13" s="30"/>
      <c r="N13" s="32" t="s">
        <v>272</v>
      </c>
      <c r="O13" s="30"/>
      <c r="P13" s="30"/>
      <c r="Q13" s="89"/>
    </row>
    <row r="14" spans="1:17" x14ac:dyDescent="0.25">
      <c r="A14" s="5" t="s">
        <v>350</v>
      </c>
      <c r="B14" s="14" t="s">
        <v>95</v>
      </c>
      <c r="C14" s="2" t="s">
        <v>291</v>
      </c>
      <c r="D14" s="14" t="s">
        <v>95</v>
      </c>
      <c r="E14" s="2" t="s">
        <v>291</v>
      </c>
      <c r="F14" s="14" t="s">
        <v>10</v>
      </c>
      <c r="G14" s="14"/>
      <c r="H14" s="4" t="s">
        <v>23</v>
      </c>
      <c r="I14" s="58" t="str">
        <f t="shared" si="1"/>
        <v>SITE-BAT-NIV-ZONE-CVC-EXT-XXX-EXT-XXX-REPR-TS</v>
      </c>
      <c r="J14" s="1" t="s">
        <v>252</v>
      </c>
      <c r="K14" s="57" t="str">
        <f t="shared" si="2"/>
        <v>SITE-BAT-NIV-ZONE-CVC-EXT-XXX - Valeur Marche ventilateur</v>
      </c>
      <c r="L14" s="30"/>
      <c r="M14" s="30"/>
      <c r="N14" s="32" t="s">
        <v>272</v>
      </c>
      <c r="O14" s="30"/>
      <c r="P14" s="30"/>
      <c r="Q14" s="89"/>
    </row>
    <row r="15" spans="1:17" x14ac:dyDescent="0.25">
      <c r="A15" s="5" t="s">
        <v>350</v>
      </c>
      <c r="B15" s="14" t="s">
        <v>95</v>
      </c>
      <c r="C15" s="2" t="s">
        <v>291</v>
      </c>
      <c r="D15" s="14" t="s">
        <v>21</v>
      </c>
      <c r="E15" s="15" t="s">
        <v>5</v>
      </c>
      <c r="F15" s="16" t="s">
        <v>179</v>
      </c>
      <c r="G15" s="14"/>
      <c r="H15" s="4" t="s">
        <v>23</v>
      </c>
      <c r="I15" s="58" t="str">
        <f t="shared" si="1"/>
        <v>SITE-BAT-NIV-ZONE-CVC-EXT-XXX-COMUT-001-MANU-TS</v>
      </c>
      <c r="J15" s="1" t="s">
        <v>246</v>
      </c>
      <c r="K15" s="57" t="str">
        <f t="shared" si="2"/>
        <v>SITE-BAT-NIV-ZONE-CVC-EXT-XXX - Position autocommutateur manuel</v>
      </c>
      <c r="L15" s="30"/>
      <c r="M15" s="30"/>
      <c r="N15" s="32" t="s">
        <v>295</v>
      </c>
      <c r="O15" s="30"/>
      <c r="P15" s="30"/>
      <c r="Q15" s="89"/>
    </row>
    <row r="16" spans="1:17" x14ac:dyDescent="0.25">
      <c r="A16" s="5" t="s">
        <v>350</v>
      </c>
      <c r="B16" s="14" t="s">
        <v>95</v>
      </c>
      <c r="C16" s="2" t="s">
        <v>291</v>
      </c>
      <c r="D16" s="14" t="s">
        <v>21</v>
      </c>
      <c r="E16" s="15" t="s">
        <v>5</v>
      </c>
      <c r="F16" s="16" t="s">
        <v>22</v>
      </c>
      <c r="G16" s="14"/>
      <c r="H16" s="4" t="s">
        <v>23</v>
      </c>
      <c r="I16" s="58" t="str">
        <f t="shared" si="1"/>
        <v>SITE-BAT-NIV-ZONE-CVC-EXT-XXX-COMUT-001-AUTO-TS</v>
      </c>
      <c r="J16" s="1" t="s">
        <v>120</v>
      </c>
      <c r="K16" s="57" t="str">
        <f t="shared" si="2"/>
        <v>SITE-BAT-NIV-ZONE-CVC-EXT-XXX - Position autocommutateur automatique</v>
      </c>
      <c r="L16" s="30"/>
      <c r="M16" s="30"/>
      <c r="N16" s="32" t="s">
        <v>296</v>
      </c>
      <c r="O16" s="30"/>
      <c r="P16" s="30"/>
      <c r="Q16" s="89"/>
    </row>
    <row r="17" spans="1:17" x14ac:dyDescent="0.25">
      <c r="A17" s="5" t="s">
        <v>350</v>
      </c>
      <c r="B17" s="14" t="s">
        <v>95</v>
      </c>
      <c r="C17" s="2" t="s">
        <v>291</v>
      </c>
      <c r="D17" s="14" t="s">
        <v>21</v>
      </c>
      <c r="E17" s="15" t="s">
        <v>247</v>
      </c>
      <c r="F17" s="16" t="s">
        <v>229</v>
      </c>
      <c r="G17" s="14"/>
      <c r="H17" s="4" t="s">
        <v>23</v>
      </c>
      <c r="I17" s="58" t="str">
        <f t="shared" si="1"/>
        <v>SITE-BAT-NIV-ZONE-CVC-EXT-XXX-COMUT-LOCAL-PV-TS</v>
      </c>
      <c r="J17" s="1" t="s">
        <v>248</v>
      </c>
      <c r="K17" s="57" t="str">
        <f t="shared" si="2"/>
        <v>SITE-BAT-NIV-ZONE-CVC-EXT-XXX - Position commutateur local PV</v>
      </c>
      <c r="L17" s="30"/>
      <c r="M17" s="30"/>
      <c r="N17" s="32" t="s">
        <v>293</v>
      </c>
      <c r="O17" s="30"/>
      <c r="P17" s="30"/>
      <c r="Q17" s="89"/>
    </row>
    <row r="18" spans="1:17" x14ac:dyDescent="0.25">
      <c r="A18" s="5" t="s">
        <v>350</v>
      </c>
      <c r="B18" s="14" t="s">
        <v>95</v>
      </c>
      <c r="C18" s="2" t="s">
        <v>291</v>
      </c>
      <c r="D18" s="14" t="s">
        <v>21</v>
      </c>
      <c r="E18" s="15" t="s">
        <v>247</v>
      </c>
      <c r="F18" s="16" t="s">
        <v>231</v>
      </c>
      <c r="G18" s="14"/>
      <c r="H18" s="4" t="s">
        <v>23</v>
      </c>
      <c r="I18" s="58" t="str">
        <f t="shared" si="1"/>
        <v>SITE-BAT-NIV-ZONE-CVC-EXT-XXX-COMUT-LOCAL-GV-TS</v>
      </c>
      <c r="J18" s="1" t="s">
        <v>249</v>
      </c>
      <c r="K18" s="57" t="str">
        <f t="shared" si="2"/>
        <v>SITE-BAT-NIV-ZONE-CVC-EXT-XXX - Position commutateur local GV</v>
      </c>
      <c r="L18" s="30"/>
      <c r="M18" s="30"/>
      <c r="N18" s="32" t="s">
        <v>294</v>
      </c>
      <c r="O18" s="30"/>
      <c r="P18" s="30"/>
      <c r="Q18" s="89"/>
    </row>
    <row r="19" spans="1:17" x14ac:dyDescent="0.25">
      <c r="A19" s="5" t="s">
        <v>350</v>
      </c>
      <c r="B19" s="14" t="s">
        <v>95</v>
      </c>
      <c r="C19" s="2" t="s">
        <v>291</v>
      </c>
      <c r="D19" s="14" t="s">
        <v>21</v>
      </c>
      <c r="E19" s="15" t="s">
        <v>247</v>
      </c>
      <c r="F19" s="16" t="s">
        <v>250</v>
      </c>
      <c r="G19" s="14"/>
      <c r="H19" s="4" t="s">
        <v>23</v>
      </c>
      <c r="I19" s="58" t="str">
        <f t="shared" si="1"/>
        <v>SITE-BAT-NIV-ZONE-CVC-EXT-XXX-COMUT-LOCAL-DESENF-TS</v>
      </c>
      <c r="J19" s="1" t="s">
        <v>251</v>
      </c>
      <c r="K19" s="57" t="str">
        <f t="shared" si="2"/>
        <v>SITE-BAT-NIV-ZONE-CVC-EXT-XXX - Position commutateur local Désenfumage</v>
      </c>
      <c r="L19" s="30"/>
      <c r="M19" s="30"/>
      <c r="N19" s="32" t="s">
        <v>272</v>
      </c>
      <c r="O19" s="30"/>
      <c r="P19" s="30"/>
      <c r="Q19" s="89"/>
    </row>
    <row r="20" spans="1:17" x14ac:dyDescent="0.25">
      <c r="A20" s="5" t="s">
        <v>350</v>
      </c>
      <c r="B20" s="14" t="s">
        <v>95</v>
      </c>
      <c r="C20" s="2" t="s">
        <v>291</v>
      </c>
      <c r="D20" s="14" t="s">
        <v>12</v>
      </c>
      <c r="E20" s="15" t="s">
        <v>19</v>
      </c>
      <c r="F20" s="16" t="s">
        <v>10</v>
      </c>
      <c r="G20" s="16"/>
      <c r="H20" s="3" t="s">
        <v>2</v>
      </c>
      <c r="I20" s="58" t="str">
        <f t="shared" si="1"/>
        <v>SITE-BAT-NIV-ZONE-CVC-EXT-XXX-PT-002-REPR-TA</v>
      </c>
      <c r="J20" s="1" t="s">
        <v>244</v>
      </c>
      <c r="K20" s="57" t="str">
        <f t="shared" si="2"/>
        <v xml:space="preserve">SITE-BAT-NIV-ZONE-CVC-EXT-XXX - Discordance pressostat manque débit d'air </v>
      </c>
      <c r="L20" s="32" t="s">
        <v>264</v>
      </c>
      <c r="M20" s="32">
        <v>1</v>
      </c>
      <c r="N20" s="32" t="s">
        <v>270</v>
      </c>
      <c r="O20" s="30"/>
      <c r="P20" s="30"/>
      <c r="Q20" s="89"/>
    </row>
    <row r="21" spans="1:17" x14ac:dyDescent="0.25">
      <c r="A21" s="5" t="s">
        <v>351</v>
      </c>
      <c r="B21" s="14" t="s">
        <v>95</v>
      </c>
      <c r="C21" s="2" t="s">
        <v>291</v>
      </c>
      <c r="D21" s="3" t="s">
        <v>210</v>
      </c>
      <c r="E21" s="2" t="s">
        <v>291</v>
      </c>
      <c r="F21" s="4" t="s">
        <v>10</v>
      </c>
      <c r="G21" s="4"/>
      <c r="H21" s="4" t="s">
        <v>23</v>
      </c>
      <c r="I21" s="58" t="str">
        <f t="shared" si="1"/>
        <v>SITE-BAT-NIV-ZONE-CVC-EXT-XXX-SORB-XXX-REPR-TS</v>
      </c>
      <c r="J21" s="1" t="s">
        <v>245</v>
      </c>
      <c r="K21" s="57" t="str">
        <f t="shared" si="2"/>
        <v>SITE-BAT-NIV-ZONE-CVC-EXT-XXX - Marche ventilateur</v>
      </c>
      <c r="L21" s="31"/>
      <c r="M21" s="31"/>
      <c r="N21" s="32" t="s">
        <v>272</v>
      </c>
      <c r="O21" s="31"/>
      <c r="P21" s="31"/>
      <c r="Q21" s="89"/>
    </row>
    <row r="22" spans="1:17" x14ac:dyDescent="0.25">
      <c r="A22" s="5" t="s">
        <v>351</v>
      </c>
      <c r="B22" s="14" t="s">
        <v>95</v>
      </c>
      <c r="C22" s="2" t="s">
        <v>291</v>
      </c>
      <c r="D22" s="3" t="s">
        <v>210</v>
      </c>
      <c r="E22" s="2" t="s">
        <v>291</v>
      </c>
      <c r="F22" s="4" t="s">
        <v>63</v>
      </c>
      <c r="G22" s="4"/>
      <c r="H22" s="4" t="s">
        <v>65</v>
      </c>
      <c r="I22" s="58" t="str">
        <f t="shared" si="1"/>
        <v>SITE-BAT-NIV-ZONE-CVC-EXT-XXX-SORB-XXX-TEMPS-TCP</v>
      </c>
      <c r="J22" s="1" t="s">
        <v>175</v>
      </c>
      <c r="K22" s="57" t="str">
        <f t="shared" si="2"/>
        <v>SITE-BAT-NIV-ZONE-CVC-EXT-XXX - Temps de fonctionnement</v>
      </c>
      <c r="L22" s="31"/>
      <c r="M22" s="31"/>
      <c r="N22" s="31"/>
      <c r="O22" s="30">
        <v>1</v>
      </c>
      <c r="P22" s="30" t="s">
        <v>280</v>
      </c>
      <c r="Q22" s="89"/>
    </row>
    <row r="23" spans="1:17" x14ac:dyDescent="0.25">
      <c r="A23" s="5" t="s">
        <v>351</v>
      </c>
      <c r="B23" s="14" t="s">
        <v>95</v>
      </c>
      <c r="C23" s="2" t="s">
        <v>291</v>
      </c>
      <c r="D23" s="3" t="s">
        <v>210</v>
      </c>
      <c r="E23" s="2" t="s">
        <v>291</v>
      </c>
      <c r="F23" s="4" t="s">
        <v>10</v>
      </c>
      <c r="G23" s="4"/>
      <c r="H23" s="4" t="s">
        <v>38</v>
      </c>
      <c r="I23" s="58" t="str">
        <f t="shared" si="1"/>
        <v>SITE-BAT-NIV-ZONE-CVC-EXT-XXX-SORB-XXX-REPR-TM</v>
      </c>
      <c r="J23" s="1" t="s">
        <v>322</v>
      </c>
      <c r="K23" s="57" t="str">
        <f t="shared" si="2"/>
        <v>SITE-BAT-NIV-ZONE-CVC-EXT-XXX - Valeur Marche ventilateur reprise</v>
      </c>
      <c r="L23" s="31"/>
      <c r="M23" s="31"/>
      <c r="N23" s="31"/>
      <c r="O23" s="30">
        <v>5</v>
      </c>
      <c r="P23" s="30" t="s">
        <v>282</v>
      </c>
      <c r="Q23" s="89"/>
    </row>
    <row r="24" spans="1:17" x14ac:dyDescent="0.25">
      <c r="A24" s="5" t="s">
        <v>351</v>
      </c>
      <c r="B24" s="14" t="s">
        <v>95</v>
      </c>
      <c r="C24" s="2" t="s">
        <v>291</v>
      </c>
      <c r="D24" s="3" t="s">
        <v>210</v>
      </c>
      <c r="E24" s="2" t="s">
        <v>291</v>
      </c>
      <c r="F24" s="4" t="s">
        <v>1</v>
      </c>
      <c r="G24" s="4"/>
      <c r="H24" s="4" t="s">
        <v>2</v>
      </c>
      <c r="I24" s="58" t="str">
        <f t="shared" si="1"/>
        <v>SITE-BAT-NIV-ZONE-CVC-EXT-XXX-SORB-XXX-SYN-TA</v>
      </c>
      <c r="J24" s="1" t="s">
        <v>3</v>
      </c>
      <c r="K24" s="57" t="str">
        <f t="shared" si="2"/>
        <v>SITE-BAT-NIV-ZONE-CVC-EXT-XXX - Synthèse défaut</v>
      </c>
      <c r="L24" s="32" t="s">
        <v>264</v>
      </c>
      <c r="M24" s="32">
        <v>1</v>
      </c>
      <c r="N24" s="32" t="s">
        <v>270</v>
      </c>
      <c r="O24" s="31"/>
      <c r="P24" s="31"/>
      <c r="Q24" s="89"/>
    </row>
    <row r="25" spans="1:17" x14ac:dyDescent="0.25">
      <c r="K25" s="35"/>
      <c r="Q25" s="33"/>
    </row>
    <row r="26" spans="1:17" x14ac:dyDescent="0.25">
      <c r="K26" s="35"/>
    </row>
    <row r="27" spans="1:17" x14ac:dyDescent="0.25">
      <c r="K27" s="35"/>
    </row>
    <row r="28" spans="1:17" x14ac:dyDescent="0.25">
      <c r="K28" s="35"/>
    </row>
    <row r="29" spans="1:17" x14ac:dyDescent="0.25">
      <c r="K29" s="35"/>
    </row>
    <row r="30" spans="1:17" x14ac:dyDescent="0.25">
      <c r="K30" s="35"/>
    </row>
    <row r="31" spans="1:17" x14ac:dyDescent="0.25">
      <c r="K31" s="35"/>
    </row>
    <row r="32" spans="1:17" x14ac:dyDescent="0.25">
      <c r="K32" s="11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11"/>
    </row>
    <row r="42" spans="11:11" x14ac:dyDescent="0.25">
      <c r="K42" s="11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11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35"/>
    </row>
    <row r="85" spans="11:11" x14ac:dyDescent="0.25">
      <c r="K85" s="35"/>
    </row>
    <row r="86" spans="11:11" x14ac:dyDescent="0.25">
      <c r="K86" s="11"/>
    </row>
    <row r="87" spans="11:11" x14ac:dyDescent="0.25">
      <c r="K87" s="35"/>
    </row>
    <row r="88" spans="11:11" x14ac:dyDescent="0.25">
      <c r="K88" s="35"/>
    </row>
    <row r="89" spans="11:11" x14ac:dyDescent="0.25">
      <c r="K89" s="11"/>
    </row>
    <row r="90" spans="11:11" x14ac:dyDescent="0.25">
      <c r="K90" s="35"/>
    </row>
    <row r="91" spans="11:11" x14ac:dyDescent="0.25">
      <c r="K91" s="35"/>
    </row>
    <row r="92" spans="11:11" x14ac:dyDescent="0.25">
      <c r="K92" s="11"/>
    </row>
    <row r="93" spans="11:11" x14ac:dyDescent="0.25">
      <c r="K93" s="11"/>
    </row>
    <row r="94" spans="11:11" x14ac:dyDescent="0.25">
      <c r="K94" s="11"/>
    </row>
    <row r="95" spans="11:11" x14ac:dyDescent="0.25">
      <c r="K95" s="11"/>
    </row>
    <row r="96" spans="11:11" x14ac:dyDescent="0.25">
      <c r="K96" s="11"/>
    </row>
  </sheetData>
  <mergeCells count="17">
    <mergeCell ref="Q3:Q4"/>
    <mergeCell ref="B3:B5"/>
    <mergeCell ref="D3:H3"/>
    <mergeCell ref="I3:I5"/>
    <mergeCell ref="J3:J5"/>
    <mergeCell ref="L3:L5"/>
    <mergeCell ref="N3:N5"/>
    <mergeCell ref="O3:O5"/>
    <mergeCell ref="P3:P5"/>
    <mergeCell ref="C4:C5"/>
    <mergeCell ref="D4:D5"/>
    <mergeCell ref="E4:E5"/>
    <mergeCell ref="F4:G4"/>
    <mergeCell ref="H4:H5"/>
    <mergeCell ref="M3:M5"/>
    <mergeCell ref="K3:K5"/>
    <mergeCell ref="A3:A5"/>
  </mergeCells>
  <conditionalFormatting sqref="I3:I5">
    <cfRule type="duplicateValues" dxfId="8" priority="3"/>
  </conditionalFormatting>
  <conditionalFormatting sqref="I7:I24">
    <cfRule type="duplicateValues" dxfId="7" priority="43"/>
  </conditionalFormatting>
  <conditionalFormatting sqref="K98:K1048576">
    <cfRule type="duplicateValues" dxfId="6" priority="7"/>
  </conditionalFormatting>
  <conditionalFormatting sqref="I6">
    <cfRule type="duplicateValues" dxfId="5" priority="1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Q99"/>
  <sheetViews>
    <sheetView zoomScale="70" zoomScaleNormal="70" workbookViewId="0">
      <selection activeCell="D17" sqref="D17"/>
    </sheetView>
  </sheetViews>
  <sheetFormatPr baseColWidth="10" defaultRowHeight="15" x14ac:dyDescent="0.25"/>
  <cols>
    <col min="1" max="1" width="5" style="5" customWidth="1"/>
    <col min="9" max="9" width="64.28515625" customWidth="1"/>
    <col min="10" max="10" width="41.7109375" customWidth="1"/>
    <col min="11" max="11" width="103.85546875" customWidth="1"/>
    <col min="12" max="12" width="11.42578125" customWidth="1"/>
    <col min="14" max="14" width="22.7109375" customWidth="1"/>
    <col min="17" max="17" width="20.85546875" customWidth="1"/>
  </cols>
  <sheetData>
    <row r="1" spans="1:17" ht="26.25" x14ac:dyDescent="0.4">
      <c r="B1" s="5"/>
      <c r="D1" s="13" t="s">
        <v>242</v>
      </c>
      <c r="E1" s="5"/>
      <c r="F1" s="5"/>
      <c r="G1" s="5"/>
      <c r="H1" s="5"/>
      <c r="I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K2" s="5"/>
    </row>
    <row r="3" spans="1:17" ht="45" customHeight="1" x14ac:dyDescent="0.25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20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ht="15" customHeight="1" x14ac:dyDescent="0.25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21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22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UTA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SITE-BAT-NIV-ZONE-CVC-UTA-XXX-Synthese</v>
      </c>
      <c r="J6" s="101" t="s">
        <v>367</v>
      </c>
      <c r="K6" s="100" t="str">
        <f t="shared" ref="K6" si="0">CONCATENATE("SITE-BAT-NIV-ZONE-AEL-",B6," - ",C6," - ",J6)</f>
        <v>SITE-BAT-NIV-ZONE-AEL-UTA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ht="15" customHeight="1" x14ac:dyDescent="0.25">
      <c r="A7" s="5" t="s">
        <v>350</v>
      </c>
      <c r="B7" s="32" t="s">
        <v>300</v>
      </c>
      <c r="C7" s="2" t="s">
        <v>291</v>
      </c>
      <c r="D7" s="32" t="s">
        <v>300</v>
      </c>
      <c r="E7" s="2" t="s">
        <v>291</v>
      </c>
      <c r="F7" s="40" t="s">
        <v>39</v>
      </c>
      <c r="G7" s="32"/>
      <c r="H7" s="40" t="s">
        <v>40</v>
      </c>
      <c r="I7" s="58" t="str">
        <f>CONCATENATE("SITE-BAT-NIV-ZONE-CVC-",B7,"-",C7,"-",D7,"-",E7,"-",F7,IF(G7="","","."),G7,"-",H7)</f>
        <v>SITE-BAT-NIV-ZONE-CVC-UTA-XXX-UTA-XXX-AUTOR-TBH</v>
      </c>
      <c r="J7" s="43" t="s">
        <v>301</v>
      </c>
      <c r="K7" s="57" t="str">
        <f>CONCATENATE("SITE-BAT-NIV-ZONE-CVC-",B7,"-",C7," - ",J7)</f>
        <v>SITE-BAT-NIV-ZONE-CVC-UTA-XXX - Autorisation Marche Terminal</v>
      </c>
      <c r="L7" s="42"/>
      <c r="M7" s="30"/>
      <c r="N7" s="32" t="s">
        <v>271</v>
      </c>
      <c r="O7" s="30"/>
      <c r="P7" s="30"/>
      <c r="Q7" s="89"/>
    </row>
    <row r="8" spans="1:17" ht="15" customHeight="1" x14ac:dyDescent="0.25">
      <c r="A8" s="5" t="s">
        <v>350</v>
      </c>
      <c r="B8" s="32" t="s">
        <v>300</v>
      </c>
      <c r="C8" s="2" t="s">
        <v>291</v>
      </c>
      <c r="D8" s="32" t="s">
        <v>42</v>
      </c>
      <c r="E8" s="41" t="s">
        <v>5</v>
      </c>
      <c r="F8" s="32" t="s">
        <v>178</v>
      </c>
      <c r="G8" s="32"/>
      <c r="H8" s="40" t="s">
        <v>53</v>
      </c>
      <c r="I8" s="58" t="str">
        <f t="shared" ref="I8:I14" si="1">CONCATENATE("SITE-BAT-NIV-ZONE-CVC-",B8,"-",C8,"-",D8,"-",E8,"-",F8,IF(G8="","","."),G8,"-",H8)</f>
        <v>SITE-BAT-NIV-ZONE-CVC-UTA-XXX-TT-001-AMBT-TR</v>
      </c>
      <c r="J8" s="43" t="s">
        <v>188</v>
      </c>
      <c r="K8" s="57" t="str">
        <f>CONCATENATE("SITE-BAT-NIV-ZONE-CVC-",B8,"-",C8," - ",J8)</f>
        <v>SITE-BAT-NIV-ZONE-CVC-UTA-XXX - Consigne de température ambiante</v>
      </c>
      <c r="L8" s="42"/>
      <c r="M8" s="30"/>
      <c r="N8" s="30"/>
      <c r="O8" s="30">
        <v>0.4</v>
      </c>
      <c r="P8" s="30" t="s">
        <v>283</v>
      </c>
      <c r="Q8" s="89"/>
    </row>
    <row r="9" spans="1:17" x14ac:dyDescent="0.25">
      <c r="A9" s="5" t="s">
        <v>350</v>
      </c>
      <c r="B9" s="32" t="s">
        <v>300</v>
      </c>
      <c r="C9" s="2" t="s">
        <v>291</v>
      </c>
      <c r="D9" s="32" t="s">
        <v>42</v>
      </c>
      <c r="E9" s="41" t="s">
        <v>5</v>
      </c>
      <c r="F9" s="32" t="s">
        <v>178</v>
      </c>
      <c r="G9" s="32"/>
      <c r="H9" s="32" t="s">
        <v>38</v>
      </c>
      <c r="I9" s="58" t="str">
        <f t="shared" si="1"/>
        <v>SITE-BAT-NIV-ZONE-CVC-UTA-XXX-TT-001-AMBT-TM</v>
      </c>
      <c r="J9" s="43" t="s">
        <v>302</v>
      </c>
      <c r="K9" s="57" t="str">
        <f t="shared" ref="K9:K14" si="2">CONCATENATE("SITE-BAT-NIV-ZONE-CVC-",B9,"-",C9," - ",J9)</f>
        <v>SITE-BAT-NIV-ZONE-CVC-UTA-XXX - Température ambiante</v>
      </c>
      <c r="L9" s="42"/>
      <c r="M9" s="30"/>
      <c r="N9" s="30"/>
      <c r="O9" s="30">
        <v>0.4</v>
      </c>
      <c r="P9" s="30" t="s">
        <v>283</v>
      </c>
      <c r="Q9" s="89"/>
    </row>
    <row r="10" spans="1:17" x14ac:dyDescent="0.25">
      <c r="A10" s="5" t="s">
        <v>350</v>
      </c>
      <c r="B10" s="32" t="s">
        <v>300</v>
      </c>
      <c r="C10" s="2" t="s">
        <v>291</v>
      </c>
      <c r="D10" s="32" t="s">
        <v>51</v>
      </c>
      <c r="E10" s="41" t="s">
        <v>5</v>
      </c>
      <c r="F10" s="40" t="s">
        <v>52</v>
      </c>
      <c r="G10" s="32"/>
      <c r="H10" s="40" t="s">
        <v>38</v>
      </c>
      <c r="I10" s="58" t="str">
        <f t="shared" si="1"/>
        <v>SITE-BAT-NIV-ZONE-CVC-UTA-XXX-VMC-001-CHAUD-TM</v>
      </c>
      <c r="J10" s="43" t="s">
        <v>54</v>
      </c>
      <c r="K10" s="57" t="str">
        <f t="shared" si="2"/>
        <v>SITE-BAT-NIV-ZONE-CVC-UTA-XXX - Vanne batterie chaude</v>
      </c>
      <c r="L10" s="42"/>
      <c r="M10" s="30"/>
      <c r="N10" s="30"/>
      <c r="O10" s="30">
        <v>5</v>
      </c>
      <c r="P10" s="30" t="s">
        <v>282</v>
      </c>
      <c r="Q10" s="89"/>
    </row>
    <row r="11" spans="1:17" x14ac:dyDescent="0.25">
      <c r="A11" s="5" t="s">
        <v>350</v>
      </c>
      <c r="B11" s="32" t="s">
        <v>300</v>
      </c>
      <c r="C11" s="2" t="s">
        <v>291</v>
      </c>
      <c r="D11" s="32" t="s">
        <v>55</v>
      </c>
      <c r="E11" s="41" t="s">
        <v>5</v>
      </c>
      <c r="F11" s="40" t="s">
        <v>56</v>
      </c>
      <c r="G11" s="32"/>
      <c r="H11" s="40" t="s">
        <v>38</v>
      </c>
      <c r="I11" s="58" t="str">
        <f t="shared" si="1"/>
        <v>SITE-BAT-NIV-ZONE-CVC-UTA-XXX-VMF-001-FROID-TM</v>
      </c>
      <c r="J11" s="43" t="s">
        <v>57</v>
      </c>
      <c r="K11" s="57" t="str">
        <f t="shared" si="2"/>
        <v>SITE-BAT-NIV-ZONE-CVC-UTA-XXX - Vanne batterie froide</v>
      </c>
      <c r="L11" s="42"/>
      <c r="M11" s="30"/>
      <c r="N11" s="30"/>
      <c r="O11" s="30">
        <v>5</v>
      </c>
      <c r="P11" s="30" t="s">
        <v>282</v>
      </c>
      <c r="Q11" s="89"/>
    </row>
    <row r="12" spans="1:17" x14ac:dyDescent="0.25">
      <c r="A12" s="5" t="s">
        <v>352</v>
      </c>
      <c r="B12" s="32" t="s">
        <v>300</v>
      </c>
      <c r="C12" s="2" t="s">
        <v>291</v>
      </c>
      <c r="D12" s="32" t="s">
        <v>7</v>
      </c>
      <c r="E12" s="41" t="s">
        <v>5</v>
      </c>
      <c r="F12" s="40" t="s">
        <v>8</v>
      </c>
      <c r="G12" s="32"/>
      <c r="H12" s="40" t="s">
        <v>38</v>
      </c>
      <c r="I12" s="58" t="str">
        <f t="shared" si="1"/>
        <v>SITE-BAT-NIV-ZONE-CVC-UTA-XXX-VEN-001-SOUF-TM</v>
      </c>
      <c r="J12" s="43" t="s">
        <v>303</v>
      </c>
      <c r="K12" s="57" t="str">
        <f t="shared" si="2"/>
        <v>SITE-BAT-NIV-ZONE-CVC-UTA-XXX - Consigne ventilateur de soufflage</v>
      </c>
      <c r="L12" s="42"/>
      <c r="M12" s="30"/>
      <c r="N12" s="30"/>
      <c r="O12" s="30">
        <v>5</v>
      </c>
      <c r="P12" s="30" t="s">
        <v>282</v>
      </c>
      <c r="Q12" s="89"/>
    </row>
    <row r="13" spans="1:17" x14ac:dyDescent="0.25">
      <c r="A13" s="5" t="s">
        <v>351</v>
      </c>
      <c r="B13" s="32" t="s">
        <v>300</v>
      </c>
      <c r="C13" s="2" t="s">
        <v>291</v>
      </c>
      <c r="D13" s="3" t="s">
        <v>300</v>
      </c>
      <c r="E13" s="2" t="s">
        <v>291</v>
      </c>
      <c r="F13" s="40" t="s">
        <v>166</v>
      </c>
      <c r="G13" s="32"/>
      <c r="H13" s="32" t="s">
        <v>2</v>
      </c>
      <c r="I13" s="58" t="str">
        <f t="shared" si="1"/>
        <v>SITE-BAT-NIV-ZONE-CVC-UTA-XXX-UTA-XXX-COM-TA</v>
      </c>
      <c r="J13" s="43" t="s">
        <v>167</v>
      </c>
      <c r="K13" s="57" t="str">
        <f t="shared" si="2"/>
        <v>SITE-BAT-NIV-ZONE-CVC-UTA-XXX - Défaut de communication régulateur</v>
      </c>
      <c r="L13" s="32" t="s">
        <v>264</v>
      </c>
      <c r="M13" s="32">
        <v>1</v>
      </c>
      <c r="N13" s="32" t="s">
        <v>270</v>
      </c>
      <c r="O13" s="30"/>
      <c r="P13" s="30"/>
      <c r="Q13" s="89"/>
    </row>
    <row r="14" spans="1:17" x14ac:dyDescent="0.25">
      <c r="A14" s="5" t="s">
        <v>350</v>
      </c>
      <c r="B14" s="32" t="s">
        <v>300</v>
      </c>
      <c r="C14" s="2" t="s">
        <v>291</v>
      </c>
      <c r="D14" s="32" t="s">
        <v>25</v>
      </c>
      <c r="E14" s="41" t="s">
        <v>5</v>
      </c>
      <c r="F14" s="40" t="s">
        <v>1</v>
      </c>
      <c r="G14" s="32"/>
      <c r="H14" s="32" t="s">
        <v>2</v>
      </c>
      <c r="I14" s="58" t="str">
        <f t="shared" si="1"/>
        <v>SITE-BAT-NIV-ZONE-CVC-UTA-XXX-FLT-001-SYN-TA</v>
      </c>
      <c r="J14" s="43" t="s">
        <v>304</v>
      </c>
      <c r="K14" s="57" t="str">
        <f t="shared" si="2"/>
        <v>SITE-BAT-NIV-ZONE-CVC-UTA-XXX - Synthèse défaut Filtres encrassés et défau moteur</v>
      </c>
      <c r="L14" s="32" t="s">
        <v>264</v>
      </c>
      <c r="M14" s="32">
        <v>1</v>
      </c>
      <c r="N14" s="32" t="s">
        <v>270</v>
      </c>
      <c r="O14" s="30"/>
      <c r="P14" s="30"/>
      <c r="Q14" s="89"/>
    </row>
    <row r="15" spans="1:17" x14ac:dyDescent="0.25">
      <c r="Q15" s="33"/>
    </row>
    <row r="16" spans="1:17" x14ac:dyDescent="0.25">
      <c r="Q16" s="33"/>
    </row>
    <row r="17" spans="11:17" x14ac:dyDescent="0.25">
      <c r="Q17" s="33"/>
    </row>
    <row r="18" spans="11:17" x14ac:dyDescent="0.25">
      <c r="Q18" s="33"/>
    </row>
    <row r="19" spans="11:17" x14ac:dyDescent="0.25">
      <c r="Q19" s="33"/>
    </row>
    <row r="20" spans="11:17" x14ac:dyDescent="0.25">
      <c r="Q20" s="33"/>
    </row>
    <row r="21" spans="11:17" x14ac:dyDescent="0.25">
      <c r="Q21" s="33"/>
    </row>
    <row r="22" spans="11:17" x14ac:dyDescent="0.25">
      <c r="Q22" s="33"/>
    </row>
    <row r="23" spans="11:17" x14ac:dyDescent="0.25">
      <c r="Q23" s="33"/>
    </row>
    <row r="24" spans="11:17" x14ac:dyDescent="0.25">
      <c r="Q24" s="33"/>
    </row>
    <row r="25" spans="11:17" x14ac:dyDescent="0.25">
      <c r="K25" s="35"/>
    </row>
    <row r="26" spans="11:17" x14ac:dyDescent="0.25">
      <c r="K26" s="35"/>
    </row>
    <row r="27" spans="11:17" x14ac:dyDescent="0.25">
      <c r="K27" s="35"/>
    </row>
    <row r="28" spans="11:17" x14ac:dyDescent="0.25">
      <c r="K28" s="35"/>
    </row>
    <row r="29" spans="11:17" x14ac:dyDescent="0.25">
      <c r="K29" s="35"/>
    </row>
    <row r="30" spans="11:17" x14ac:dyDescent="0.25">
      <c r="K30" s="35"/>
    </row>
    <row r="31" spans="11:17" x14ac:dyDescent="0.25">
      <c r="K31" s="35"/>
    </row>
    <row r="32" spans="11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11"/>
    </row>
    <row r="36" spans="11:11" x14ac:dyDescent="0.25">
      <c r="K36" s="35"/>
    </row>
    <row r="37" spans="11:11" x14ac:dyDescent="0.25">
      <c r="K37" s="35"/>
    </row>
    <row r="38" spans="11:11" x14ac:dyDescent="0.25">
      <c r="K38" s="35"/>
    </row>
    <row r="39" spans="11:11" x14ac:dyDescent="0.25">
      <c r="K39" s="11"/>
    </row>
    <row r="40" spans="11:11" x14ac:dyDescent="0.25">
      <c r="K40" s="35"/>
    </row>
    <row r="41" spans="11:11" x14ac:dyDescent="0.25">
      <c r="K41" s="35"/>
    </row>
    <row r="42" spans="11:11" x14ac:dyDescent="0.25">
      <c r="K42" s="35"/>
    </row>
    <row r="43" spans="11:11" x14ac:dyDescent="0.25">
      <c r="K43" s="11"/>
    </row>
    <row r="44" spans="11:11" x14ac:dyDescent="0.25">
      <c r="K44" s="11"/>
    </row>
    <row r="45" spans="11:11" x14ac:dyDescent="0.25">
      <c r="K45" s="11"/>
    </row>
    <row r="46" spans="11:11" x14ac:dyDescent="0.25">
      <c r="K46" s="35"/>
    </row>
    <row r="47" spans="11:11" x14ac:dyDescent="0.25">
      <c r="K47" s="11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35"/>
    </row>
    <row r="88" spans="11:11" x14ac:dyDescent="0.25">
      <c r="K88" s="35"/>
    </row>
    <row r="89" spans="11:11" x14ac:dyDescent="0.25">
      <c r="K89" s="11"/>
    </row>
    <row r="90" spans="11:11" x14ac:dyDescent="0.25">
      <c r="K90" s="35"/>
    </row>
    <row r="91" spans="11:11" x14ac:dyDescent="0.25">
      <c r="K91" s="35"/>
    </row>
    <row r="92" spans="11:11" x14ac:dyDescent="0.25">
      <c r="K92" s="11"/>
    </row>
    <row r="93" spans="11:11" x14ac:dyDescent="0.25">
      <c r="K93" s="35"/>
    </row>
    <row r="94" spans="11:11" x14ac:dyDescent="0.25">
      <c r="K94" s="35"/>
    </row>
    <row r="95" spans="11:11" x14ac:dyDescent="0.25">
      <c r="K95" s="11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</sheetData>
  <mergeCells count="17">
    <mergeCell ref="Q3:Q4"/>
    <mergeCell ref="B3:B5"/>
    <mergeCell ref="D3:H3"/>
    <mergeCell ref="I3:I5"/>
    <mergeCell ref="J3:J5"/>
    <mergeCell ref="L3:L5"/>
    <mergeCell ref="N3:N5"/>
    <mergeCell ref="O3:O5"/>
    <mergeCell ref="P3:P5"/>
    <mergeCell ref="C4:C5"/>
    <mergeCell ref="D4:D5"/>
    <mergeCell ref="E4:E5"/>
    <mergeCell ref="F4:G4"/>
    <mergeCell ref="H4:H5"/>
    <mergeCell ref="M3:M5"/>
    <mergeCell ref="K3:K5"/>
    <mergeCell ref="A3:A5"/>
  </mergeCells>
  <conditionalFormatting sqref="I3:I5">
    <cfRule type="duplicateValues" dxfId="4" priority="6"/>
  </conditionalFormatting>
  <conditionalFormatting sqref="I7:I14">
    <cfRule type="duplicateValues" dxfId="3" priority="5"/>
  </conditionalFormatting>
  <conditionalFormatting sqref="K101:K1048576">
    <cfRule type="duplicateValues" dxfId="2" priority="7"/>
  </conditionalFormatting>
  <conditionalFormatting sqref="L7:L12">
    <cfRule type="duplicateValues" dxfId="1" priority="13"/>
  </conditionalFormatting>
  <conditionalFormatting sqref="I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Q100"/>
  <sheetViews>
    <sheetView zoomScale="70" zoomScaleNormal="70" workbookViewId="0">
      <selection activeCell="B13" sqref="B13"/>
    </sheetView>
  </sheetViews>
  <sheetFormatPr baseColWidth="10" defaultRowHeight="15" x14ac:dyDescent="0.25"/>
  <cols>
    <col min="1" max="1" width="6.28515625" customWidth="1"/>
    <col min="2" max="3" width="15" customWidth="1"/>
    <col min="5" max="5" width="13.42578125" customWidth="1"/>
    <col min="9" max="9" width="64.28515625" customWidth="1"/>
    <col min="10" max="10" width="54.28515625" customWidth="1"/>
    <col min="11" max="11" width="103.85546875" customWidth="1"/>
    <col min="14" max="14" width="22.28515625" customWidth="1"/>
    <col min="17" max="17" width="20.85546875" customWidth="1"/>
  </cols>
  <sheetData>
    <row r="1" spans="1:17" ht="26.25" x14ac:dyDescent="0.4">
      <c r="B1" s="5"/>
      <c r="C1" s="5"/>
      <c r="D1" s="13" t="s">
        <v>203</v>
      </c>
      <c r="E1" s="5"/>
      <c r="F1" s="5"/>
      <c r="G1" s="5"/>
      <c r="H1" s="5"/>
      <c r="I1" s="5"/>
      <c r="J1" s="5"/>
      <c r="K1" s="5"/>
    </row>
    <row r="2" spans="1:17" ht="1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09" t="s">
        <v>349</v>
      </c>
      <c r="B3" s="112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20" t="s">
        <v>259</v>
      </c>
      <c r="M3" s="120" t="s">
        <v>265</v>
      </c>
      <c r="N3" s="120" t="s">
        <v>266</v>
      </c>
      <c r="O3" s="120" t="s">
        <v>267</v>
      </c>
      <c r="P3" s="120" t="s">
        <v>268</v>
      </c>
      <c r="Q3" s="123" t="s">
        <v>339</v>
      </c>
    </row>
    <row r="4" spans="1:17" s="5" customFormat="1" ht="15" customHeight="1" x14ac:dyDescent="0.2">
      <c r="A4" s="110"/>
      <c r="B4" s="113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21"/>
      <c r="M4" s="121"/>
      <c r="N4" s="121"/>
      <c r="O4" s="121"/>
      <c r="P4" s="121"/>
      <c r="Q4" s="124"/>
    </row>
    <row r="5" spans="1:17" ht="15" customHeight="1" x14ac:dyDescent="0.25">
      <c r="A5" s="111"/>
      <c r="B5" s="114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22"/>
      <c r="M5" s="122"/>
      <c r="N5" s="122"/>
      <c r="O5" s="122"/>
      <c r="P5" s="122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ATA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SITE-BAT-NIV-ZONE-CVC-ATA-XXX-Synthese</v>
      </c>
      <c r="J6" s="101" t="s">
        <v>367</v>
      </c>
      <c r="K6" s="100" t="str">
        <f t="shared" ref="K6" si="0">CONCATENATE("SITE-BAT-NIV-ZONE-AEL-",B6," - ",C6," - ",J6)</f>
        <v>SITE-BAT-NIV-ZONE-AEL-ATA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9" t="s">
        <v>165</v>
      </c>
      <c r="C7" s="2" t="s">
        <v>291</v>
      </c>
      <c r="D7" s="9" t="s">
        <v>165</v>
      </c>
      <c r="E7" s="2" t="s">
        <v>291</v>
      </c>
      <c r="F7" s="9" t="s">
        <v>1</v>
      </c>
      <c r="G7" s="9"/>
      <c r="H7" s="9" t="s">
        <v>2</v>
      </c>
      <c r="I7" s="58" t="str">
        <f>CONCATENATE("SITE-BAT-NIV-ZONE-CVC-",B7,"-",C7,"-",D7,"-",E7,"-",F7,IF(G7="","","."),G7,"-",H7)</f>
        <v>SITE-BAT-NIV-ZONE-CVC-ATA-XXX-ATA-XXX-SYN-TA</v>
      </c>
      <c r="J7" s="1" t="s">
        <v>3</v>
      </c>
      <c r="K7" s="57" t="str">
        <f>CONCATENATE("SITE-BAT-NIV-ZONE-CVC-",B7,"-",C7," - ",J7)</f>
        <v>SITE-BAT-NIV-ZONE-CVC-ATA-XXX - Synthèse défaut</v>
      </c>
      <c r="L7" s="9" t="s">
        <v>264</v>
      </c>
      <c r="M7" s="32">
        <v>1</v>
      </c>
      <c r="N7" s="32" t="s">
        <v>270</v>
      </c>
      <c r="O7" s="30"/>
      <c r="P7" s="30"/>
      <c r="Q7" s="89"/>
    </row>
    <row r="8" spans="1:17" x14ac:dyDescent="0.25">
      <c r="A8" s="5" t="s">
        <v>350</v>
      </c>
      <c r="B8" s="9" t="s">
        <v>165</v>
      </c>
      <c r="C8" s="2" t="s">
        <v>291</v>
      </c>
      <c r="D8" s="9" t="s">
        <v>165</v>
      </c>
      <c r="E8" s="2" t="s">
        <v>291</v>
      </c>
      <c r="F8" s="9" t="s">
        <v>166</v>
      </c>
      <c r="G8" s="9"/>
      <c r="H8" s="9" t="s">
        <v>2</v>
      </c>
      <c r="I8" s="58" t="str">
        <f t="shared" ref="I8:I25" si="1">CONCATENATE("SITE-BAT-NIV-ZONE-CVC-",B8,"-",C8,"-",D8,"-",E8,"-",F8,IF(G8="","","."),G8,"-",H8)</f>
        <v>SITE-BAT-NIV-ZONE-CVC-ATA-XXX-ATA-XXX-COM-TA</v>
      </c>
      <c r="J8" s="1" t="s">
        <v>167</v>
      </c>
      <c r="K8" s="57" t="str">
        <f>CONCATENATE("SITE-BAT-NIV-ZONE-CVC-",B8,"-",C8," - ",J8)</f>
        <v>SITE-BAT-NIV-ZONE-CVC-ATA-XXX - Défaut de communication régulateur</v>
      </c>
      <c r="L8" s="9" t="s">
        <v>264</v>
      </c>
      <c r="M8" s="32">
        <v>1</v>
      </c>
      <c r="N8" s="32" t="s">
        <v>270</v>
      </c>
      <c r="O8" s="30"/>
      <c r="P8" s="30"/>
      <c r="Q8" s="89"/>
    </row>
    <row r="9" spans="1:17" x14ac:dyDescent="0.25">
      <c r="A9" s="5" t="s">
        <v>350</v>
      </c>
      <c r="B9" s="9" t="s">
        <v>165</v>
      </c>
      <c r="C9" s="2" t="s">
        <v>291</v>
      </c>
      <c r="D9" s="9" t="s">
        <v>7</v>
      </c>
      <c r="E9" s="19" t="s">
        <v>5</v>
      </c>
      <c r="F9" s="9" t="s">
        <v>8</v>
      </c>
      <c r="G9" s="9"/>
      <c r="H9" s="9" t="s">
        <v>2</v>
      </c>
      <c r="I9" s="58" t="str">
        <f t="shared" si="1"/>
        <v>SITE-BAT-NIV-ZONE-CVC-ATA-XXX-VEN-001-SOUF-TA</v>
      </c>
      <c r="J9" s="1" t="s">
        <v>9</v>
      </c>
      <c r="K9" s="57" t="str">
        <f t="shared" ref="K9:K25" si="2">CONCATENATE("SITE-BAT-NIV-ZONE-CVC-",B9,"-",C9," - ",J9)</f>
        <v>SITE-BAT-NIV-ZONE-CVC-ATA-XXX - Défaut ventilateur de soufflage</v>
      </c>
      <c r="L9" s="9" t="s">
        <v>264</v>
      </c>
      <c r="M9" s="32">
        <v>1</v>
      </c>
      <c r="N9" s="32" t="s">
        <v>270</v>
      </c>
      <c r="O9" s="30"/>
      <c r="P9" s="30"/>
      <c r="Q9" s="89"/>
    </row>
    <row r="10" spans="1:17" x14ac:dyDescent="0.25">
      <c r="A10" s="5" t="s">
        <v>350</v>
      </c>
      <c r="B10" s="9" t="s">
        <v>165</v>
      </c>
      <c r="C10" s="2" t="s">
        <v>291</v>
      </c>
      <c r="D10" s="9" t="s">
        <v>168</v>
      </c>
      <c r="E10" s="19" t="s">
        <v>5</v>
      </c>
      <c r="F10" s="9" t="s">
        <v>1</v>
      </c>
      <c r="G10" s="9"/>
      <c r="H10" s="9" t="s">
        <v>2</v>
      </c>
      <c r="I10" s="58" t="str">
        <f t="shared" si="1"/>
        <v>SITE-BAT-NIV-ZONE-CVC-ATA-XXX-DFT-001-SYN-TA</v>
      </c>
      <c r="J10" s="1" t="s">
        <v>169</v>
      </c>
      <c r="K10" s="57" t="str">
        <f t="shared" si="2"/>
        <v>SITE-BAT-NIV-ZONE-CVC-ATA-XXX - Défaut fuite d'eau</v>
      </c>
      <c r="L10" s="9" t="s">
        <v>264</v>
      </c>
      <c r="M10" s="32">
        <v>1</v>
      </c>
      <c r="N10" s="32" t="s">
        <v>270</v>
      </c>
      <c r="O10" s="30"/>
      <c r="P10" s="30"/>
      <c r="Q10" s="89"/>
    </row>
    <row r="11" spans="1:17" x14ac:dyDescent="0.25">
      <c r="A11" s="5" t="s">
        <v>350</v>
      </c>
      <c r="B11" s="9" t="s">
        <v>165</v>
      </c>
      <c r="C11" s="2" t="s">
        <v>291</v>
      </c>
      <c r="D11" s="9" t="s">
        <v>25</v>
      </c>
      <c r="E11" s="19" t="s">
        <v>5</v>
      </c>
      <c r="F11" s="9" t="s">
        <v>10</v>
      </c>
      <c r="G11" s="9"/>
      <c r="H11" s="9" t="s">
        <v>2</v>
      </c>
      <c r="I11" s="58" t="str">
        <f t="shared" si="1"/>
        <v>SITE-BAT-NIV-ZONE-CVC-ATA-XXX-FLT-001-REPR-TA</v>
      </c>
      <c r="J11" s="1" t="s">
        <v>170</v>
      </c>
      <c r="K11" s="57" t="str">
        <f t="shared" si="2"/>
        <v>SITE-BAT-NIV-ZONE-CVC-ATA-XXX - Encrassement filtre reprise</v>
      </c>
      <c r="L11" s="9" t="s">
        <v>263</v>
      </c>
      <c r="M11" s="32">
        <v>1</v>
      </c>
      <c r="N11" s="32" t="s">
        <v>270</v>
      </c>
      <c r="O11" s="30"/>
      <c r="P11" s="30"/>
      <c r="Q11" s="89"/>
    </row>
    <row r="12" spans="1:17" x14ac:dyDescent="0.25">
      <c r="A12" s="5" t="s">
        <v>350</v>
      </c>
      <c r="B12" s="9" t="s">
        <v>165</v>
      </c>
      <c r="C12" s="2" t="s">
        <v>291</v>
      </c>
      <c r="D12" s="9" t="s">
        <v>165</v>
      </c>
      <c r="E12" s="2" t="s">
        <v>291</v>
      </c>
      <c r="F12" s="9" t="s">
        <v>39</v>
      </c>
      <c r="G12" s="9"/>
      <c r="H12" s="9" t="s">
        <v>40</v>
      </c>
      <c r="I12" s="58" t="str">
        <f t="shared" si="1"/>
        <v>SITE-BAT-NIV-ZONE-CVC-ATA-XXX-ATA-XXX-AUTOR-TBH</v>
      </c>
      <c r="J12" s="1" t="s">
        <v>171</v>
      </c>
      <c r="K12" s="57" t="str">
        <f t="shared" si="2"/>
        <v>SITE-BAT-NIV-ZONE-CVC-ATA-XXX - Autorisation Marche ATA</v>
      </c>
      <c r="L12" s="32"/>
      <c r="M12" s="32"/>
      <c r="N12" s="32" t="s">
        <v>272</v>
      </c>
      <c r="O12" s="30"/>
      <c r="P12" s="30"/>
      <c r="Q12" s="89"/>
    </row>
    <row r="13" spans="1:17" x14ac:dyDescent="0.25">
      <c r="A13" s="5" t="s">
        <v>350</v>
      </c>
      <c r="B13" s="9" t="s">
        <v>165</v>
      </c>
      <c r="C13" s="2" t="s">
        <v>291</v>
      </c>
      <c r="D13" s="9" t="s">
        <v>42</v>
      </c>
      <c r="E13" s="19" t="s">
        <v>29</v>
      </c>
      <c r="F13" s="9" t="s">
        <v>8</v>
      </c>
      <c r="G13" s="9"/>
      <c r="H13" s="9" t="s">
        <v>38</v>
      </c>
      <c r="I13" s="58" t="str">
        <f t="shared" si="1"/>
        <v>SITE-BAT-NIV-ZONE-CVC-ATA-XXX-TT-003-SOUF-TM</v>
      </c>
      <c r="J13" s="1" t="s">
        <v>172</v>
      </c>
      <c r="K13" s="57" t="str">
        <f t="shared" si="2"/>
        <v>SITE-BAT-NIV-ZONE-CVC-ATA-XXX - Sonde de température soufflage</v>
      </c>
      <c r="L13" s="32"/>
      <c r="M13" s="32"/>
      <c r="N13" s="32"/>
      <c r="O13" s="30">
        <v>0.4</v>
      </c>
      <c r="P13" s="30" t="s">
        <v>283</v>
      </c>
      <c r="Q13" s="89"/>
    </row>
    <row r="14" spans="1:17" x14ac:dyDescent="0.25">
      <c r="A14" s="5" t="s">
        <v>350</v>
      </c>
      <c r="B14" s="9" t="s">
        <v>165</v>
      </c>
      <c r="C14" s="2" t="s">
        <v>291</v>
      </c>
      <c r="D14" s="9" t="s">
        <v>42</v>
      </c>
      <c r="E14" s="19" t="s">
        <v>44</v>
      </c>
      <c r="F14" s="9" t="s">
        <v>10</v>
      </c>
      <c r="G14" s="9"/>
      <c r="H14" s="9" t="s">
        <v>38</v>
      </c>
      <c r="I14" s="58" t="str">
        <f t="shared" si="1"/>
        <v>SITE-BAT-NIV-ZONE-CVC-ATA-XXX-TT-004-REPR-TM</v>
      </c>
      <c r="J14" s="1" t="s">
        <v>173</v>
      </c>
      <c r="K14" s="57" t="str">
        <f t="shared" si="2"/>
        <v>SITE-BAT-NIV-ZONE-CVC-ATA-XXX - Sonde de température reprise</v>
      </c>
      <c r="L14" s="32"/>
      <c r="M14" s="32"/>
      <c r="N14" s="32"/>
      <c r="O14" s="30">
        <v>0.4</v>
      </c>
      <c r="P14" s="30" t="s">
        <v>283</v>
      </c>
      <c r="Q14" s="89"/>
    </row>
    <row r="15" spans="1:17" x14ac:dyDescent="0.25">
      <c r="A15" s="5" t="s">
        <v>350</v>
      </c>
      <c r="B15" s="9" t="s">
        <v>165</v>
      </c>
      <c r="C15" s="2" t="s">
        <v>291</v>
      </c>
      <c r="D15" s="9" t="s">
        <v>51</v>
      </c>
      <c r="E15" s="19" t="s">
        <v>5</v>
      </c>
      <c r="F15" s="9" t="s">
        <v>52</v>
      </c>
      <c r="G15" s="9"/>
      <c r="H15" s="9" t="s">
        <v>38</v>
      </c>
      <c r="I15" s="58" t="str">
        <f t="shared" si="1"/>
        <v>SITE-BAT-NIV-ZONE-CVC-ATA-XXX-VMC-001-CHAUD-TM</v>
      </c>
      <c r="J15" s="1" t="s">
        <v>131</v>
      </c>
      <c r="K15" s="57" t="str">
        <f t="shared" si="2"/>
        <v xml:space="preserve">SITE-BAT-NIV-ZONE-CVC-ATA-XXX - Vanne batterie chaude </v>
      </c>
      <c r="L15" s="32"/>
      <c r="M15" s="32"/>
      <c r="N15" s="32"/>
      <c r="O15" s="30">
        <v>5</v>
      </c>
      <c r="P15" s="30" t="s">
        <v>282</v>
      </c>
      <c r="Q15" s="89"/>
    </row>
    <row r="16" spans="1:17" x14ac:dyDescent="0.25">
      <c r="A16" s="5" t="s">
        <v>350</v>
      </c>
      <c r="B16" s="9" t="s">
        <v>165</v>
      </c>
      <c r="C16" s="2" t="s">
        <v>291</v>
      </c>
      <c r="D16" s="9" t="s">
        <v>55</v>
      </c>
      <c r="E16" s="19" t="s">
        <v>5</v>
      </c>
      <c r="F16" s="9" t="s">
        <v>56</v>
      </c>
      <c r="G16" s="9"/>
      <c r="H16" s="9" t="s">
        <v>38</v>
      </c>
      <c r="I16" s="58" t="str">
        <f t="shared" si="1"/>
        <v>SITE-BAT-NIV-ZONE-CVC-ATA-XXX-VMF-001-FROID-TM</v>
      </c>
      <c r="J16" s="1" t="s">
        <v>57</v>
      </c>
      <c r="K16" s="57" t="str">
        <f t="shared" si="2"/>
        <v>SITE-BAT-NIV-ZONE-CVC-ATA-XXX - Vanne batterie froide</v>
      </c>
      <c r="L16" s="9"/>
      <c r="M16" s="32"/>
      <c r="N16" s="32"/>
      <c r="O16" s="30">
        <v>5</v>
      </c>
      <c r="P16" s="30" t="s">
        <v>282</v>
      </c>
      <c r="Q16" s="89"/>
    </row>
    <row r="17" spans="1:17" x14ac:dyDescent="0.25">
      <c r="A17" s="5" t="s">
        <v>350</v>
      </c>
      <c r="B17" s="9" t="s">
        <v>165</v>
      </c>
      <c r="C17" s="2" t="s">
        <v>291</v>
      </c>
      <c r="D17" s="9" t="s">
        <v>7</v>
      </c>
      <c r="E17" s="19" t="s">
        <v>5</v>
      </c>
      <c r="F17" s="9" t="s">
        <v>8</v>
      </c>
      <c r="G17" s="9"/>
      <c r="H17" s="9" t="s">
        <v>38</v>
      </c>
      <c r="I17" s="58" t="str">
        <f t="shared" si="1"/>
        <v>SITE-BAT-NIV-ZONE-CVC-ATA-XXX-VEN-001-SOUF-TM</v>
      </c>
      <c r="J17" s="1" t="s">
        <v>174</v>
      </c>
      <c r="K17" s="57" t="str">
        <f t="shared" si="2"/>
        <v>SITE-BAT-NIV-ZONE-CVC-ATA-XXX - Commande ventilateur</v>
      </c>
      <c r="L17" s="9"/>
      <c r="M17" s="32"/>
      <c r="N17" s="32"/>
      <c r="O17" s="30">
        <v>5</v>
      </c>
      <c r="P17" s="30" t="s">
        <v>282</v>
      </c>
      <c r="Q17" s="89"/>
    </row>
    <row r="18" spans="1:17" x14ac:dyDescent="0.25">
      <c r="A18" s="5" t="s">
        <v>350</v>
      </c>
      <c r="B18" s="9" t="s">
        <v>165</v>
      </c>
      <c r="C18" s="2" t="s">
        <v>291</v>
      </c>
      <c r="D18" s="9" t="s">
        <v>165</v>
      </c>
      <c r="E18" s="2" t="s">
        <v>291</v>
      </c>
      <c r="F18" s="9" t="s">
        <v>63</v>
      </c>
      <c r="G18" s="9"/>
      <c r="H18" s="9" t="s">
        <v>65</v>
      </c>
      <c r="I18" s="58" t="str">
        <f t="shared" si="1"/>
        <v>SITE-BAT-NIV-ZONE-CVC-ATA-XXX-ATA-XXX-TEMPS-TCP</v>
      </c>
      <c r="J18" s="1" t="s">
        <v>175</v>
      </c>
      <c r="K18" s="57" t="str">
        <f t="shared" si="2"/>
        <v>SITE-BAT-NIV-ZONE-CVC-ATA-XXX - Temps de fonctionnement</v>
      </c>
      <c r="L18" s="9"/>
      <c r="M18" s="32"/>
      <c r="N18" s="32"/>
      <c r="O18" s="30">
        <v>1</v>
      </c>
      <c r="P18" s="30" t="s">
        <v>280</v>
      </c>
      <c r="Q18" s="89"/>
    </row>
    <row r="19" spans="1:17" x14ac:dyDescent="0.25">
      <c r="A19" s="5" t="s">
        <v>350</v>
      </c>
      <c r="B19" s="9" t="s">
        <v>165</v>
      </c>
      <c r="C19" s="2" t="s">
        <v>291</v>
      </c>
      <c r="D19" s="9" t="s">
        <v>93</v>
      </c>
      <c r="E19" s="19" t="s">
        <v>5</v>
      </c>
      <c r="F19" s="9" t="s">
        <v>8</v>
      </c>
      <c r="G19" s="9"/>
      <c r="H19" s="9" t="s">
        <v>38</v>
      </c>
      <c r="I19" s="58" t="str">
        <f t="shared" si="1"/>
        <v>SITE-BAT-NIV-ZONE-CVC-ATA-XXX-TH-001-SOUF-TM</v>
      </c>
      <c r="J19" s="1" t="s">
        <v>176</v>
      </c>
      <c r="K19" s="57" t="str">
        <f t="shared" si="2"/>
        <v>SITE-BAT-NIV-ZONE-CVC-ATA-XXX - Sonde hygrométrie soufflage</v>
      </c>
      <c r="L19" s="9"/>
      <c r="M19" s="32"/>
      <c r="N19" s="32"/>
      <c r="O19" s="30">
        <v>5</v>
      </c>
      <c r="P19" s="30" t="s">
        <v>282</v>
      </c>
      <c r="Q19" s="89"/>
    </row>
    <row r="20" spans="1:17" x14ac:dyDescent="0.25">
      <c r="A20" s="5" t="s">
        <v>350</v>
      </c>
      <c r="B20" s="9" t="s">
        <v>165</v>
      </c>
      <c r="C20" s="2" t="s">
        <v>291</v>
      </c>
      <c r="D20" s="9" t="s">
        <v>42</v>
      </c>
      <c r="E20" s="19" t="s">
        <v>44</v>
      </c>
      <c r="F20" s="9" t="s">
        <v>10</v>
      </c>
      <c r="G20" s="9"/>
      <c r="H20" s="9" t="s">
        <v>53</v>
      </c>
      <c r="I20" s="58" t="str">
        <f t="shared" si="1"/>
        <v>SITE-BAT-NIV-ZONE-CVC-ATA-XXX-TT-004-REPR-TR</v>
      </c>
      <c r="J20" s="1" t="s">
        <v>155</v>
      </c>
      <c r="K20" s="57" t="str">
        <f t="shared" si="2"/>
        <v>SITE-BAT-NIV-ZONE-CVC-ATA-XXX - Consigne température de reprise</v>
      </c>
      <c r="L20" s="9"/>
      <c r="M20" s="32"/>
      <c r="N20" s="32"/>
      <c r="O20" s="30">
        <v>0.4</v>
      </c>
      <c r="P20" s="30" t="s">
        <v>283</v>
      </c>
      <c r="Q20" s="89"/>
    </row>
    <row r="21" spans="1:17" x14ac:dyDescent="0.25">
      <c r="A21" s="5" t="s">
        <v>350</v>
      </c>
      <c r="B21" s="9" t="s">
        <v>165</v>
      </c>
      <c r="C21" s="2" t="s">
        <v>291</v>
      </c>
      <c r="D21" s="9" t="s">
        <v>93</v>
      </c>
      <c r="E21" s="19" t="s">
        <v>5</v>
      </c>
      <c r="F21" s="9" t="s">
        <v>8</v>
      </c>
      <c r="G21" s="9"/>
      <c r="H21" s="9" t="s">
        <v>53</v>
      </c>
      <c r="I21" s="58" t="str">
        <f t="shared" si="1"/>
        <v>SITE-BAT-NIV-ZONE-CVC-ATA-XXX-TH-001-SOUF-TR</v>
      </c>
      <c r="J21" s="1" t="s">
        <v>177</v>
      </c>
      <c r="K21" s="57" t="str">
        <f t="shared" si="2"/>
        <v>SITE-BAT-NIV-ZONE-CVC-ATA-XXX - Consigne déshumidification au soufflage</v>
      </c>
      <c r="L21" s="9"/>
      <c r="M21" s="32"/>
      <c r="N21" s="32"/>
      <c r="O21" s="30">
        <v>5</v>
      </c>
      <c r="P21" s="30" t="s">
        <v>282</v>
      </c>
      <c r="Q21" s="89"/>
    </row>
    <row r="22" spans="1:17" x14ac:dyDescent="0.25">
      <c r="A22" s="5" t="s">
        <v>350</v>
      </c>
      <c r="B22" s="14" t="s">
        <v>165</v>
      </c>
      <c r="C22" s="2" t="s">
        <v>291</v>
      </c>
      <c r="D22" s="14" t="s">
        <v>42</v>
      </c>
      <c r="E22" s="15" t="s">
        <v>46</v>
      </c>
      <c r="F22" s="14" t="s">
        <v>178</v>
      </c>
      <c r="G22" s="14"/>
      <c r="H22" s="3" t="s">
        <v>38</v>
      </c>
      <c r="I22" s="58" t="str">
        <f t="shared" si="1"/>
        <v>SITE-BAT-NIV-ZONE-CVC-ATA-XXX-TT-005-AMBT-TM</v>
      </c>
      <c r="J22" s="1" t="s">
        <v>181</v>
      </c>
      <c r="K22" s="57" t="str">
        <f t="shared" si="2"/>
        <v>SITE-BAT-NIV-ZONE-CVC-ATA-XXX - Valeur Température ambiante (reprise)</v>
      </c>
      <c r="L22" s="9"/>
      <c r="M22" s="32"/>
      <c r="N22" s="32"/>
      <c r="O22" s="30">
        <v>0.4</v>
      </c>
      <c r="P22" s="30" t="s">
        <v>283</v>
      </c>
      <c r="Q22" s="89"/>
    </row>
    <row r="23" spans="1:17" x14ac:dyDescent="0.25">
      <c r="A23" s="5" t="s">
        <v>350</v>
      </c>
      <c r="B23" s="14" t="s">
        <v>165</v>
      </c>
      <c r="C23" s="2" t="s">
        <v>291</v>
      </c>
      <c r="D23" s="14" t="s">
        <v>42</v>
      </c>
      <c r="E23" s="15" t="s">
        <v>29</v>
      </c>
      <c r="F23" s="14" t="s">
        <v>8</v>
      </c>
      <c r="G23" s="14" t="s">
        <v>116</v>
      </c>
      <c r="H23" s="3" t="s">
        <v>38</v>
      </c>
      <c r="I23" s="58" t="str">
        <f t="shared" si="1"/>
        <v>SITE-BAT-NIV-ZONE-CVC-ATA-XXX-TT-003-SOUF.MIN-TM</v>
      </c>
      <c r="J23" s="1" t="s">
        <v>117</v>
      </c>
      <c r="K23" s="57" t="str">
        <f t="shared" si="2"/>
        <v>SITE-BAT-NIV-ZONE-CVC-ATA-XXX - Limite minimum température de soufflage</v>
      </c>
      <c r="L23" s="9"/>
      <c r="M23" s="32"/>
      <c r="N23" s="32"/>
      <c r="O23" s="30">
        <v>0.4</v>
      </c>
      <c r="P23" s="30" t="s">
        <v>283</v>
      </c>
      <c r="Q23" s="89"/>
    </row>
    <row r="24" spans="1:17" x14ac:dyDescent="0.25">
      <c r="A24" s="5" t="s">
        <v>350</v>
      </c>
      <c r="B24" s="14" t="s">
        <v>165</v>
      </c>
      <c r="C24" s="2" t="s">
        <v>291</v>
      </c>
      <c r="D24" s="14" t="s">
        <v>21</v>
      </c>
      <c r="E24" s="15" t="s">
        <v>5</v>
      </c>
      <c r="F24" s="14" t="s">
        <v>179</v>
      </c>
      <c r="G24" s="16"/>
      <c r="H24" s="3" t="s">
        <v>23</v>
      </c>
      <c r="I24" s="58" t="str">
        <f t="shared" si="1"/>
        <v>SITE-BAT-NIV-ZONE-CVC-ATA-XXX-COMUT-001-MANU-TS</v>
      </c>
      <c r="J24" s="1" t="s">
        <v>180</v>
      </c>
      <c r="K24" s="57" t="str">
        <f t="shared" si="2"/>
        <v>SITE-BAT-NIV-ZONE-CVC-ATA-XXX - Mode manuel sur écran local</v>
      </c>
      <c r="L24" s="9"/>
      <c r="M24" s="32"/>
      <c r="N24" s="32" t="s">
        <v>284</v>
      </c>
      <c r="O24" s="30"/>
      <c r="P24" s="30"/>
      <c r="Q24" s="89"/>
    </row>
    <row r="25" spans="1:17" x14ac:dyDescent="0.25">
      <c r="A25" s="5" t="s">
        <v>350</v>
      </c>
      <c r="B25" s="14" t="s">
        <v>165</v>
      </c>
      <c r="C25" s="2" t="s">
        <v>291</v>
      </c>
      <c r="D25" s="14" t="s">
        <v>42</v>
      </c>
      <c r="E25" s="15" t="s">
        <v>46</v>
      </c>
      <c r="F25" s="14" t="s">
        <v>178</v>
      </c>
      <c r="G25" s="16"/>
      <c r="H25" s="4" t="s">
        <v>53</v>
      </c>
      <c r="I25" s="58" t="str">
        <f t="shared" si="1"/>
        <v>SITE-BAT-NIV-ZONE-CVC-ATA-XXX-TT-005-AMBT-TR</v>
      </c>
      <c r="J25" s="1" t="s">
        <v>182</v>
      </c>
      <c r="K25" s="57" t="str">
        <f t="shared" si="2"/>
        <v>SITE-BAT-NIV-ZONE-CVC-ATA-XXX - Consigne température ambiante</v>
      </c>
      <c r="L25" s="9"/>
      <c r="M25" s="32"/>
      <c r="N25" s="32"/>
      <c r="O25" s="30">
        <v>0.4</v>
      </c>
      <c r="P25" s="30" t="s">
        <v>283</v>
      </c>
      <c r="Q25" s="89"/>
    </row>
    <row r="26" spans="1:17" x14ac:dyDescent="0.25">
      <c r="K26" s="35"/>
      <c r="L26" s="11"/>
      <c r="M26" s="11"/>
      <c r="N26" s="5"/>
      <c r="O26" s="5"/>
    </row>
    <row r="27" spans="1:17" x14ac:dyDescent="0.25">
      <c r="K27" s="35"/>
      <c r="L27" s="11"/>
      <c r="M27" s="11"/>
      <c r="N27" s="5"/>
      <c r="O27" s="5"/>
    </row>
    <row r="28" spans="1:17" x14ac:dyDescent="0.25">
      <c r="K28" s="35"/>
      <c r="L28" s="11"/>
      <c r="M28" s="11"/>
      <c r="N28" s="5"/>
      <c r="O28" s="5"/>
    </row>
    <row r="29" spans="1:17" x14ac:dyDescent="0.25">
      <c r="K29" s="35"/>
      <c r="L29" s="11"/>
      <c r="M29" s="11"/>
      <c r="N29" s="5"/>
      <c r="O29" s="5"/>
    </row>
    <row r="30" spans="1:17" x14ac:dyDescent="0.25">
      <c r="K30" s="35"/>
      <c r="L30" s="11"/>
      <c r="M30" s="11"/>
      <c r="N30" s="5"/>
      <c r="O30" s="5"/>
    </row>
    <row r="31" spans="1:17" x14ac:dyDescent="0.25">
      <c r="K31" s="35"/>
      <c r="L31" s="11"/>
      <c r="M31" s="11"/>
      <c r="N31" s="5"/>
      <c r="O31" s="5"/>
    </row>
    <row r="32" spans="1:17" x14ac:dyDescent="0.25">
      <c r="K32" s="35"/>
      <c r="L32" s="11"/>
      <c r="M32" s="11"/>
      <c r="N32" s="5"/>
      <c r="O32" s="5"/>
    </row>
    <row r="33" spans="11:15" x14ac:dyDescent="0.25">
      <c r="K33" s="35"/>
      <c r="L33" s="11"/>
      <c r="M33" s="11"/>
      <c r="N33" s="5"/>
      <c r="O33" s="5"/>
    </row>
    <row r="34" spans="11:15" x14ac:dyDescent="0.25">
      <c r="K34" s="35"/>
      <c r="L34" s="11"/>
      <c r="M34" s="11"/>
      <c r="N34" s="5"/>
      <c r="O34" s="5"/>
    </row>
    <row r="35" spans="11:15" x14ac:dyDescent="0.25">
      <c r="K35" s="35"/>
      <c r="L35" s="11"/>
      <c r="M35" s="11"/>
      <c r="N35" s="5"/>
      <c r="O35" s="5"/>
    </row>
    <row r="36" spans="11:15" x14ac:dyDescent="0.25">
      <c r="K36" s="11"/>
      <c r="L36" s="11"/>
      <c r="M36" s="11"/>
      <c r="N36" s="5"/>
      <c r="O36" s="5"/>
    </row>
    <row r="37" spans="11:15" x14ac:dyDescent="0.25">
      <c r="K37" s="35"/>
      <c r="L37" s="11"/>
      <c r="M37" s="11"/>
      <c r="N37" s="5"/>
      <c r="O37" s="5"/>
    </row>
    <row r="38" spans="11:15" x14ac:dyDescent="0.25">
      <c r="K38" s="35"/>
      <c r="L38" s="11"/>
      <c r="M38" s="11"/>
      <c r="N38" s="5"/>
      <c r="O38" s="5"/>
    </row>
    <row r="39" spans="11:15" x14ac:dyDescent="0.25">
      <c r="K39" s="35"/>
      <c r="L39" s="11"/>
      <c r="M39" s="11"/>
      <c r="N39" s="5"/>
      <c r="O39" s="5"/>
    </row>
    <row r="40" spans="11:15" x14ac:dyDescent="0.25">
      <c r="K40" s="11"/>
      <c r="L40" s="11"/>
      <c r="M40" s="11"/>
      <c r="N40" s="5"/>
      <c r="O40" s="5"/>
    </row>
    <row r="41" spans="11:15" x14ac:dyDescent="0.25">
      <c r="K41" s="35"/>
      <c r="L41" s="11"/>
      <c r="M41" s="11"/>
      <c r="N41" s="5"/>
      <c r="O41" s="5"/>
    </row>
    <row r="42" spans="11:15" x14ac:dyDescent="0.25">
      <c r="K42" s="35"/>
      <c r="L42" s="11"/>
      <c r="M42" s="11"/>
      <c r="N42" s="5"/>
      <c r="O42" s="5"/>
    </row>
    <row r="43" spans="11:15" x14ac:dyDescent="0.25">
      <c r="K43" s="35"/>
      <c r="L43" s="11"/>
      <c r="M43" s="11"/>
      <c r="N43" s="5"/>
      <c r="O43" s="5"/>
    </row>
    <row r="44" spans="11:15" x14ac:dyDescent="0.25">
      <c r="K44" s="11"/>
      <c r="L44" s="11"/>
      <c r="M44" s="11"/>
      <c r="N44" s="5"/>
      <c r="O44" s="5"/>
    </row>
    <row r="45" spans="11:15" x14ac:dyDescent="0.25">
      <c r="K45" s="11"/>
      <c r="L45" s="11"/>
      <c r="M45" s="11"/>
      <c r="N45" s="5"/>
      <c r="O45" s="5"/>
    </row>
    <row r="46" spans="11:15" x14ac:dyDescent="0.25">
      <c r="K46" s="11"/>
      <c r="L46" s="11"/>
      <c r="M46" s="11"/>
      <c r="N46" s="5"/>
      <c r="O46" s="5"/>
    </row>
    <row r="47" spans="11:15" x14ac:dyDescent="0.25">
      <c r="K47" s="35"/>
      <c r="L47" s="11"/>
      <c r="M47" s="11"/>
      <c r="N47" s="5"/>
      <c r="O47" s="5"/>
    </row>
    <row r="48" spans="11:15" x14ac:dyDescent="0.25">
      <c r="K48" s="11"/>
      <c r="L48" s="11"/>
      <c r="M48" s="11"/>
      <c r="N48" s="5"/>
      <c r="O48" s="5"/>
    </row>
    <row r="49" spans="11:15" x14ac:dyDescent="0.25">
      <c r="K49" s="11"/>
      <c r="L49" s="11"/>
      <c r="M49" s="11"/>
      <c r="N49" s="5"/>
      <c r="O49" s="5"/>
    </row>
    <row r="50" spans="11:15" x14ac:dyDescent="0.25">
      <c r="K50" s="11"/>
      <c r="L50" s="11"/>
      <c r="M50" s="11"/>
      <c r="N50" s="5"/>
      <c r="O50" s="5"/>
    </row>
    <row r="51" spans="11:15" x14ac:dyDescent="0.25">
      <c r="K51" s="11"/>
      <c r="L51" s="11"/>
      <c r="M51" s="11"/>
      <c r="N51" s="5"/>
      <c r="O51" s="5"/>
    </row>
    <row r="52" spans="11:15" x14ac:dyDescent="0.25">
      <c r="K52" s="11"/>
      <c r="L52" s="11"/>
      <c r="M52" s="11"/>
      <c r="N52" s="5"/>
      <c r="O52" s="5"/>
    </row>
    <row r="53" spans="11:15" x14ac:dyDescent="0.25">
      <c r="K53" s="11"/>
      <c r="L53" s="11"/>
      <c r="M53" s="11"/>
      <c r="N53" s="5"/>
      <c r="O53" s="5"/>
    </row>
    <row r="54" spans="11:15" x14ac:dyDescent="0.25">
      <c r="K54" s="11"/>
      <c r="L54" s="11"/>
      <c r="M54" s="11"/>
      <c r="N54" s="5"/>
      <c r="O54" s="5"/>
    </row>
    <row r="55" spans="11:15" x14ac:dyDescent="0.25">
      <c r="K55" s="11"/>
      <c r="L55" s="11"/>
      <c r="M55" s="11"/>
      <c r="N55" s="5"/>
      <c r="O55" s="5"/>
    </row>
    <row r="56" spans="11:15" x14ac:dyDescent="0.25">
      <c r="K56" s="11"/>
      <c r="L56" s="11"/>
      <c r="M56" s="11"/>
      <c r="N56" s="5"/>
      <c r="O56" s="5"/>
    </row>
    <row r="57" spans="11:15" x14ac:dyDescent="0.25">
      <c r="K57" s="11"/>
      <c r="L57" s="11"/>
      <c r="M57" s="11"/>
      <c r="N57" s="5"/>
      <c r="O57" s="5"/>
    </row>
    <row r="58" spans="11:15" x14ac:dyDescent="0.25">
      <c r="K58" s="11"/>
      <c r="L58" s="11"/>
      <c r="M58" s="11"/>
      <c r="N58" s="5"/>
      <c r="O58" s="5"/>
    </row>
    <row r="59" spans="11:15" x14ac:dyDescent="0.25">
      <c r="K59" s="11"/>
      <c r="L59" s="11"/>
      <c r="M59" s="11"/>
      <c r="N59" s="5"/>
      <c r="O59" s="5"/>
    </row>
    <row r="60" spans="11:15" x14ac:dyDescent="0.25">
      <c r="K60" s="11"/>
      <c r="L60" s="11"/>
      <c r="M60" s="11"/>
      <c r="N60" s="5"/>
      <c r="O60" s="5"/>
    </row>
    <row r="61" spans="11:15" x14ac:dyDescent="0.25">
      <c r="K61" s="11"/>
      <c r="L61" s="11"/>
      <c r="M61" s="11"/>
      <c r="N61" s="5"/>
      <c r="O61" s="5"/>
    </row>
    <row r="62" spans="11:15" x14ac:dyDescent="0.25">
      <c r="K62" s="11"/>
      <c r="L62" s="11"/>
      <c r="M62" s="11"/>
      <c r="N62" s="5"/>
      <c r="O62" s="5"/>
    </row>
    <row r="63" spans="11:15" x14ac:dyDescent="0.25">
      <c r="K63" s="11"/>
      <c r="L63" s="11"/>
      <c r="M63" s="11"/>
      <c r="N63" s="5"/>
      <c r="O63" s="5"/>
    </row>
    <row r="64" spans="11:15" x14ac:dyDescent="0.25">
      <c r="K64" s="11"/>
      <c r="L64" s="11"/>
      <c r="M64" s="11"/>
      <c r="N64" s="5"/>
      <c r="O64" s="5"/>
    </row>
    <row r="65" spans="11:15" x14ac:dyDescent="0.25">
      <c r="K65" s="11"/>
      <c r="L65" s="11"/>
      <c r="M65" s="11"/>
      <c r="N65" s="5"/>
      <c r="O65" s="5"/>
    </row>
    <row r="66" spans="11:15" x14ac:dyDescent="0.25">
      <c r="K66" s="11"/>
      <c r="L66" s="11"/>
      <c r="M66" s="11"/>
      <c r="N66" s="5"/>
      <c r="O66" s="5"/>
    </row>
    <row r="67" spans="11:15" x14ac:dyDescent="0.25">
      <c r="K67" s="11"/>
      <c r="L67" s="11"/>
      <c r="M67" s="11"/>
      <c r="N67" s="5"/>
      <c r="O67" s="5"/>
    </row>
    <row r="68" spans="11:15" x14ac:dyDescent="0.25">
      <c r="K68" s="11"/>
      <c r="L68" s="11"/>
      <c r="M68" s="11"/>
      <c r="N68" s="5"/>
      <c r="O68" s="5"/>
    </row>
    <row r="69" spans="11:15" x14ac:dyDescent="0.25">
      <c r="K69" s="11"/>
      <c r="L69" s="11"/>
      <c r="M69" s="11"/>
      <c r="N69" s="5"/>
      <c r="O69" s="5"/>
    </row>
    <row r="70" spans="11:15" x14ac:dyDescent="0.25">
      <c r="K70" s="11"/>
      <c r="L70" s="11"/>
      <c r="M70" s="11"/>
      <c r="N70" s="5"/>
      <c r="O70" s="5"/>
    </row>
    <row r="71" spans="11:15" x14ac:dyDescent="0.25">
      <c r="K71" s="11"/>
      <c r="L71" s="11"/>
      <c r="M71" s="11"/>
      <c r="N71" s="5"/>
      <c r="O71" s="5"/>
    </row>
    <row r="72" spans="11:15" x14ac:dyDescent="0.25">
      <c r="K72" s="11"/>
      <c r="L72" s="11"/>
      <c r="M72" s="11"/>
      <c r="N72" s="5"/>
      <c r="O72" s="5"/>
    </row>
    <row r="73" spans="11:15" x14ac:dyDescent="0.25">
      <c r="K73" s="11"/>
      <c r="L73" s="11"/>
      <c r="M73" s="11"/>
      <c r="N73" s="5"/>
      <c r="O73" s="5"/>
    </row>
    <row r="74" spans="11:15" x14ac:dyDescent="0.25">
      <c r="K74" s="11"/>
      <c r="L74" s="11"/>
      <c r="M74" s="11"/>
      <c r="N74" s="5"/>
      <c r="O74" s="5"/>
    </row>
    <row r="75" spans="11:15" x14ac:dyDescent="0.25">
      <c r="K75" s="11"/>
      <c r="L75" s="11"/>
      <c r="M75" s="11"/>
      <c r="N75" s="5"/>
      <c r="O75" s="5"/>
    </row>
    <row r="76" spans="11:15" x14ac:dyDescent="0.25">
      <c r="K76" s="11"/>
      <c r="L76" s="11"/>
      <c r="M76" s="11"/>
      <c r="N76" s="5"/>
      <c r="O76" s="5"/>
    </row>
    <row r="77" spans="11:15" x14ac:dyDescent="0.25">
      <c r="K77" s="11"/>
      <c r="L77" s="11"/>
      <c r="M77" s="11"/>
      <c r="N77" s="5"/>
      <c r="O77" s="5"/>
    </row>
    <row r="78" spans="11:15" x14ac:dyDescent="0.25">
      <c r="K78" s="11"/>
      <c r="L78" s="11"/>
      <c r="M78" s="11"/>
      <c r="N78" s="5"/>
      <c r="O78" s="5"/>
    </row>
    <row r="79" spans="11:15" x14ac:dyDescent="0.25">
      <c r="K79" s="11"/>
      <c r="L79" s="11"/>
      <c r="M79" s="11"/>
      <c r="N79" s="5"/>
      <c r="O79" s="5"/>
    </row>
    <row r="80" spans="11:15" x14ac:dyDescent="0.25">
      <c r="K80" s="11"/>
      <c r="L80" s="11"/>
      <c r="M80" s="11"/>
      <c r="N80" s="5"/>
      <c r="O80" s="5"/>
    </row>
    <row r="81" spans="11:15" x14ac:dyDescent="0.25">
      <c r="K81" s="11"/>
      <c r="L81" s="11"/>
      <c r="M81" s="11"/>
      <c r="N81" s="5"/>
      <c r="O81" s="5"/>
    </row>
    <row r="82" spans="11:15" x14ac:dyDescent="0.25">
      <c r="K82" s="11"/>
      <c r="L82" s="11"/>
      <c r="M82" s="11"/>
      <c r="N82" s="5"/>
      <c r="O82" s="5"/>
    </row>
    <row r="83" spans="11:15" x14ac:dyDescent="0.25">
      <c r="K83" s="11"/>
      <c r="L83" s="11"/>
      <c r="M83" s="11"/>
      <c r="N83" s="5"/>
      <c r="O83" s="5"/>
    </row>
    <row r="84" spans="11:15" x14ac:dyDescent="0.25">
      <c r="K84" s="11"/>
      <c r="L84" s="11"/>
      <c r="M84" s="11"/>
      <c r="N84" s="5"/>
      <c r="O84" s="5"/>
    </row>
    <row r="85" spans="11:15" x14ac:dyDescent="0.25">
      <c r="K85" s="11"/>
      <c r="L85" s="11"/>
      <c r="M85" s="11"/>
      <c r="N85" s="5"/>
      <c r="O85" s="5"/>
    </row>
    <row r="86" spans="11:15" x14ac:dyDescent="0.25">
      <c r="K86" s="11"/>
      <c r="L86" s="11"/>
      <c r="M86" s="11"/>
      <c r="N86" s="5"/>
      <c r="O86" s="5"/>
    </row>
    <row r="87" spans="11:15" x14ac:dyDescent="0.25">
      <c r="K87" s="11"/>
      <c r="L87" s="11"/>
      <c r="M87" s="11"/>
      <c r="N87" s="5"/>
      <c r="O87" s="5"/>
    </row>
    <row r="88" spans="11:15" x14ac:dyDescent="0.25">
      <c r="K88" s="35"/>
      <c r="L88" s="11"/>
      <c r="M88" s="11"/>
      <c r="N88" s="5"/>
      <c r="O88" s="5"/>
    </row>
    <row r="89" spans="11:15" x14ac:dyDescent="0.25">
      <c r="K89" s="35"/>
      <c r="L89" s="11"/>
      <c r="M89" s="11"/>
      <c r="N89" s="5"/>
      <c r="O89" s="5"/>
    </row>
    <row r="90" spans="11:15" x14ac:dyDescent="0.25">
      <c r="K90" s="11"/>
      <c r="L90" s="11"/>
      <c r="M90" s="11"/>
      <c r="N90" s="5"/>
      <c r="O90" s="5"/>
    </row>
    <row r="91" spans="11:15" x14ac:dyDescent="0.25">
      <c r="K91" s="35"/>
      <c r="L91" s="11"/>
      <c r="M91" s="11"/>
      <c r="N91" s="5"/>
      <c r="O91" s="5"/>
    </row>
    <row r="92" spans="11:15" x14ac:dyDescent="0.25">
      <c r="K92" s="35"/>
      <c r="L92" s="11"/>
      <c r="M92" s="11"/>
      <c r="N92" s="5"/>
      <c r="O92" s="5"/>
    </row>
    <row r="93" spans="11:15" x14ac:dyDescent="0.25">
      <c r="K93" s="11"/>
      <c r="L93" s="11"/>
      <c r="M93" s="11"/>
      <c r="N93" s="5"/>
      <c r="O93" s="5"/>
    </row>
    <row r="94" spans="11:15" x14ac:dyDescent="0.25">
      <c r="K94" s="35"/>
      <c r="L94" s="11"/>
      <c r="M94" s="11"/>
      <c r="N94" s="5"/>
      <c r="O94" s="5"/>
    </row>
    <row r="95" spans="11:15" x14ac:dyDescent="0.25">
      <c r="K95" s="35"/>
      <c r="L95" s="11"/>
      <c r="M95" s="11"/>
      <c r="N95" s="5"/>
      <c r="O95" s="5"/>
    </row>
    <row r="96" spans="11:15" x14ac:dyDescent="0.25">
      <c r="K96" s="11"/>
      <c r="L96" s="11"/>
      <c r="M96" s="11"/>
      <c r="N96" s="5"/>
      <c r="O96" s="5"/>
    </row>
    <row r="97" spans="11:15" x14ac:dyDescent="0.25">
      <c r="K97" s="11"/>
      <c r="L97" s="11"/>
      <c r="M97" s="11"/>
      <c r="N97" s="5"/>
      <c r="O97" s="5"/>
    </row>
    <row r="98" spans="11:15" x14ac:dyDescent="0.25">
      <c r="K98" s="11"/>
      <c r="L98" s="11"/>
      <c r="M98" s="11"/>
      <c r="N98" s="5"/>
      <c r="O98" s="5"/>
    </row>
    <row r="99" spans="11:15" x14ac:dyDescent="0.25">
      <c r="K99" s="11"/>
      <c r="L99" s="11"/>
      <c r="M99" s="11"/>
      <c r="N99" s="5"/>
      <c r="O99" s="5"/>
    </row>
    <row r="100" spans="11:15" x14ac:dyDescent="0.25">
      <c r="K100" s="11"/>
      <c r="L100" s="11"/>
      <c r="M100" s="11"/>
      <c r="N100" s="5"/>
      <c r="O100" s="5"/>
    </row>
  </sheetData>
  <autoFilter ref="B5:P25"/>
  <mergeCells count="17">
    <mergeCell ref="O3:O5"/>
    <mergeCell ref="Q3:Q4"/>
    <mergeCell ref="P3:P5"/>
    <mergeCell ref="D4:D5"/>
    <mergeCell ref="E4:E5"/>
    <mergeCell ref="F4:G4"/>
    <mergeCell ref="H4:H5"/>
    <mergeCell ref="M3:M5"/>
    <mergeCell ref="L3:L5"/>
    <mergeCell ref="J3:J5"/>
    <mergeCell ref="I3:I5"/>
    <mergeCell ref="K3:K5"/>
    <mergeCell ref="A3:A5"/>
    <mergeCell ref="B3:B5"/>
    <mergeCell ref="D3:H3"/>
    <mergeCell ref="C4:C5"/>
    <mergeCell ref="N3:N5"/>
  </mergeCells>
  <conditionalFormatting sqref="B7:B9 B22:B25">
    <cfRule type="expression" dxfId="123" priority="16">
      <formula>AND(B7&lt;&gt;"",COUNTIF(ListeBIM, B7) = 0)</formula>
    </cfRule>
  </conditionalFormatting>
  <conditionalFormatting sqref="D22:G25">
    <cfRule type="expression" dxfId="122" priority="12">
      <formula>OR(ISNUMBER(SEARCH("-",D22)), ISNUMBER(SEARCH("/",D22)))</formula>
    </cfRule>
  </conditionalFormatting>
  <conditionalFormatting sqref="I26:I1048576 I1:I2">
    <cfRule type="duplicateValues" dxfId="121" priority="11"/>
  </conditionalFormatting>
  <conditionalFormatting sqref="I1:I2">
    <cfRule type="duplicateValues" dxfId="120" priority="30"/>
    <cfRule type="duplicateValues" dxfId="119" priority="31"/>
  </conditionalFormatting>
  <conditionalFormatting sqref="I3:I5">
    <cfRule type="duplicateValues" dxfId="118" priority="3"/>
  </conditionalFormatting>
  <conditionalFormatting sqref="I7:I25">
    <cfRule type="duplicateValues" dxfId="117" priority="2"/>
  </conditionalFormatting>
  <conditionalFormatting sqref="K102:K1048576">
    <cfRule type="duplicateValues" dxfId="116" priority="5"/>
  </conditionalFormatting>
  <conditionalFormatting sqref="I6">
    <cfRule type="duplicateValues" dxfId="115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Q101"/>
  <sheetViews>
    <sheetView zoomScale="70" zoomScaleNormal="70" workbookViewId="0">
      <selection activeCell="E12" sqref="E12"/>
    </sheetView>
  </sheetViews>
  <sheetFormatPr baseColWidth="10" defaultRowHeight="15" x14ac:dyDescent="0.25"/>
  <cols>
    <col min="1" max="1" width="5" style="5" customWidth="1"/>
    <col min="3" max="3" width="15" customWidth="1"/>
    <col min="9" max="9" width="64.28515625" customWidth="1"/>
    <col min="10" max="10" width="46.140625" customWidth="1"/>
    <col min="11" max="11" width="103.85546875" customWidth="1"/>
    <col min="14" max="14" width="22.28515625" customWidth="1"/>
    <col min="17" max="17" width="20.85546875" customWidth="1"/>
  </cols>
  <sheetData>
    <row r="1" spans="1:17" ht="26.25" x14ac:dyDescent="0.4">
      <c r="B1" s="5"/>
      <c r="C1" s="5"/>
      <c r="D1" s="13" t="s">
        <v>204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ATHE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SITE-BAT-NIV-ZONE-CVC-ATHE-XXX-Synthese</v>
      </c>
      <c r="J6" s="101" t="s">
        <v>367</v>
      </c>
      <c r="K6" s="100" t="str">
        <f t="shared" ref="K6" si="0">CONCATENATE("SITE-BAT-NIV-ZONE-AEL-",B6," - ",C6," - ",J6)</f>
        <v>SITE-BAT-NIV-ZONE-AEL-ATHE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6" t="s">
        <v>183</v>
      </c>
      <c r="C7" s="2" t="s">
        <v>291</v>
      </c>
      <c r="D7" s="6" t="s">
        <v>183</v>
      </c>
      <c r="E7" s="2" t="s">
        <v>291</v>
      </c>
      <c r="F7" s="6" t="s">
        <v>166</v>
      </c>
      <c r="G7" s="6"/>
      <c r="H7" s="6" t="s">
        <v>2</v>
      </c>
      <c r="I7" s="58" t="str">
        <f>CONCATENATE("SITE-BAT-NIV-ZONE-CVC-",B7,"-",C7,"-",D7,"-",E7,"-",F7,IF(G7="","","."),G7,"-",H7)</f>
        <v>SITE-BAT-NIV-ZONE-CVC-ATHE-XXX-ATHE-XXX-COM-TA</v>
      </c>
      <c r="J7" s="1" t="s">
        <v>167</v>
      </c>
      <c r="K7" s="57" t="str">
        <f>CONCATENATE("SITE-BAT-NIV-ZONE-CVC-",B7,"-",C7," - ",J7)</f>
        <v>SITE-BAT-NIV-ZONE-CVC-ATHE-XXX - Défaut de communication régulateur</v>
      </c>
      <c r="L7" s="9" t="s">
        <v>264</v>
      </c>
      <c r="M7" s="32">
        <v>1</v>
      </c>
      <c r="N7" s="32" t="s">
        <v>270</v>
      </c>
      <c r="O7" s="32"/>
      <c r="P7" s="32"/>
      <c r="Q7" s="89"/>
    </row>
    <row r="8" spans="1:17" ht="15" customHeight="1" x14ac:dyDescent="0.25">
      <c r="A8" s="5" t="s">
        <v>350</v>
      </c>
      <c r="B8" s="6" t="s">
        <v>183</v>
      </c>
      <c r="C8" s="2" t="s">
        <v>291</v>
      </c>
      <c r="D8" s="6" t="s">
        <v>183</v>
      </c>
      <c r="E8" s="2" t="s">
        <v>291</v>
      </c>
      <c r="F8" s="6" t="s">
        <v>1</v>
      </c>
      <c r="G8" s="6"/>
      <c r="H8" s="6" t="s">
        <v>2</v>
      </c>
      <c r="I8" s="58" t="str">
        <f t="shared" ref="I8:I11" si="1">CONCATENATE("SITE-BAT-NIV-ZONE-CVC-",B8,"-",C8,"-",D8,"-",E8,"-",F8,IF(G8="","","."),G8,"-",H8)</f>
        <v>SITE-BAT-NIV-ZONE-CVC-ATHE-XXX-ATHE-XXX-SYN-TA</v>
      </c>
      <c r="J8" s="1" t="s">
        <v>323</v>
      </c>
      <c r="K8" s="57" t="str">
        <f>CONCATENATE("SITE-BAT-NIV-ZONE-CVC-",B8,"-",C8," - ",J8)</f>
        <v>SITE-BAT-NIV-ZONE-CVC-ATHE-XXX - Synthèse Défaut</v>
      </c>
      <c r="L8" s="9" t="s">
        <v>264</v>
      </c>
      <c r="M8" s="32">
        <v>1</v>
      </c>
      <c r="N8" s="32" t="s">
        <v>270</v>
      </c>
      <c r="O8" s="32"/>
      <c r="P8" s="32"/>
      <c r="Q8" s="89"/>
    </row>
    <row r="9" spans="1:17" ht="15" customHeight="1" x14ac:dyDescent="0.25">
      <c r="A9" s="5" t="s">
        <v>350</v>
      </c>
      <c r="B9" s="6" t="s">
        <v>183</v>
      </c>
      <c r="C9" s="2" t="s">
        <v>291</v>
      </c>
      <c r="D9" s="6" t="s">
        <v>42</v>
      </c>
      <c r="E9" s="7" t="s">
        <v>5</v>
      </c>
      <c r="F9" s="6" t="s">
        <v>8</v>
      </c>
      <c r="G9" s="6"/>
      <c r="H9" s="6" t="s">
        <v>38</v>
      </c>
      <c r="I9" s="58" t="str">
        <f t="shared" si="1"/>
        <v>SITE-BAT-NIV-ZONE-CVC-ATHE-XXX-TT-001-SOUF-TM</v>
      </c>
      <c r="J9" s="1" t="s">
        <v>172</v>
      </c>
      <c r="K9" s="57" t="str">
        <f>CONCATENATE("SITE-BAT-NIV-ZONE-CVC-",B9,"-",C9," - ",J9)</f>
        <v>SITE-BAT-NIV-ZONE-CVC-ATHE-XXX - Sonde de température soufflage</v>
      </c>
      <c r="L9" s="30"/>
      <c r="M9" s="30"/>
      <c r="N9" s="30"/>
      <c r="O9" s="30">
        <v>0.4</v>
      </c>
      <c r="P9" s="30" t="s">
        <v>283</v>
      </c>
      <c r="Q9" s="89"/>
    </row>
    <row r="10" spans="1:17" ht="15" customHeight="1" x14ac:dyDescent="0.25">
      <c r="A10" s="5" t="s">
        <v>350</v>
      </c>
      <c r="B10" s="6" t="s">
        <v>183</v>
      </c>
      <c r="C10" s="2" t="s">
        <v>291</v>
      </c>
      <c r="D10" s="6" t="s">
        <v>42</v>
      </c>
      <c r="E10" s="7" t="s">
        <v>5</v>
      </c>
      <c r="F10" s="6" t="s">
        <v>8</v>
      </c>
      <c r="G10" s="6"/>
      <c r="H10" s="6" t="s">
        <v>53</v>
      </c>
      <c r="I10" s="58" t="str">
        <f t="shared" si="1"/>
        <v>SITE-BAT-NIV-ZONE-CVC-ATHE-XXX-TT-001-SOUF-TR</v>
      </c>
      <c r="J10" s="1" t="s">
        <v>184</v>
      </c>
      <c r="K10" s="57" t="str">
        <f t="shared" ref="K10:K11" si="2">CONCATENATE("SITE-BAT-NIV-ZONE-CVC-",B10,"-",C10," - ",J10)</f>
        <v>SITE-BAT-NIV-ZONE-CVC-ATHE-XXX - Consigne température soufflage</v>
      </c>
      <c r="L10" s="30"/>
      <c r="M10" s="30"/>
      <c r="N10" s="30"/>
      <c r="O10" s="30">
        <v>0.4</v>
      </c>
      <c r="P10" s="30" t="s">
        <v>283</v>
      </c>
      <c r="Q10" s="89"/>
    </row>
    <row r="11" spans="1:17" x14ac:dyDescent="0.25">
      <c r="A11" s="5" t="s">
        <v>350</v>
      </c>
      <c r="B11" s="6" t="s">
        <v>183</v>
      </c>
      <c r="C11" s="2" t="s">
        <v>291</v>
      </c>
      <c r="D11" s="6" t="s">
        <v>51</v>
      </c>
      <c r="E11" s="7" t="s">
        <v>5</v>
      </c>
      <c r="F11" s="6" t="s">
        <v>52</v>
      </c>
      <c r="G11" s="6"/>
      <c r="H11" s="6" t="s">
        <v>38</v>
      </c>
      <c r="I11" s="58" t="str">
        <f t="shared" si="1"/>
        <v>SITE-BAT-NIV-ZONE-CVC-ATHE-XXX-VMC-001-CHAUD-TM</v>
      </c>
      <c r="J11" s="1" t="s">
        <v>185</v>
      </c>
      <c r="K11" s="57" t="str">
        <f t="shared" si="2"/>
        <v>SITE-BAT-NIV-ZONE-CVC-ATHE-XXX - Soignal vanne chaude</v>
      </c>
      <c r="L11" s="30"/>
      <c r="M11" s="30"/>
      <c r="N11" s="30"/>
      <c r="O11" s="30">
        <v>5</v>
      </c>
      <c r="P11" s="30" t="s">
        <v>282</v>
      </c>
      <c r="Q11" s="89"/>
    </row>
    <row r="12" spans="1:17" x14ac:dyDescent="0.25">
      <c r="C12" s="39"/>
      <c r="Q12" s="33"/>
    </row>
    <row r="13" spans="1:17" x14ac:dyDescent="0.25">
      <c r="C13" s="39"/>
      <c r="Q13" s="33"/>
    </row>
    <row r="14" spans="1:17" x14ac:dyDescent="0.25">
      <c r="C14" s="39"/>
      <c r="Q14" s="33"/>
    </row>
    <row r="15" spans="1:17" x14ac:dyDescent="0.25">
      <c r="C15" s="39"/>
      <c r="Q15" s="33"/>
    </row>
    <row r="16" spans="1:17" x14ac:dyDescent="0.25">
      <c r="C16" s="39"/>
      <c r="Q16" s="33"/>
    </row>
    <row r="17" spans="3:17" x14ac:dyDescent="0.25">
      <c r="C17" s="39"/>
      <c r="Q17" s="33"/>
    </row>
    <row r="18" spans="3:17" x14ac:dyDescent="0.25">
      <c r="C18" s="39"/>
      <c r="Q18" s="33"/>
    </row>
    <row r="19" spans="3:17" x14ac:dyDescent="0.25">
      <c r="C19" s="39"/>
      <c r="Q19" s="33"/>
    </row>
    <row r="20" spans="3:17" x14ac:dyDescent="0.25">
      <c r="C20" s="39"/>
      <c r="Q20" s="33"/>
    </row>
    <row r="21" spans="3:17" x14ac:dyDescent="0.25">
      <c r="C21" s="39"/>
      <c r="Q21" s="33"/>
    </row>
    <row r="22" spans="3:17" x14ac:dyDescent="0.25">
      <c r="C22" s="39"/>
      <c r="Q22" s="33"/>
    </row>
    <row r="23" spans="3:17" x14ac:dyDescent="0.25">
      <c r="C23" s="39"/>
      <c r="Q23" s="33"/>
    </row>
    <row r="24" spans="3:17" x14ac:dyDescent="0.25">
      <c r="C24" s="39"/>
      <c r="Q24" s="33"/>
    </row>
    <row r="25" spans="3:17" x14ac:dyDescent="0.25">
      <c r="C25" s="39"/>
      <c r="Q25" s="33"/>
    </row>
    <row r="26" spans="3:17" x14ac:dyDescent="0.25">
      <c r="C26" s="39"/>
    </row>
    <row r="27" spans="3:17" x14ac:dyDescent="0.25">
      <c r="K27" s="35"/>
    </row>
    <row r="28" spans="3:17" x14ac:dyDescent="0.25">
      <c r="K28" s="35"/>
    </row>
    <row r="29" spans="3:17" x14ac:dyDescent="0.25">
      <c r="K29" s="35"/>
    </row>
    <row r="30" spans="3:17" x14ac:dyDescent="0.25">
      <c r="K30" s="35"/>
    </row>
    <row r="31" spans="3:17" x14ac:dyDescent="0.25">
      <c r="K31" s="35"/>
    </row>
    <row r="32" spans="3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35"/>
    </row>
    <row r="37" spans="11:11" x14ac:dyDescent="0.25">
      <c r="K37" s="11"/>
    </row>
    <row r="38" spans="11:11" x14ac:dyDescent="0.25">
      <c r="K38" s="35"/>
    </row>
    <row r="39" spans="11:11" x14ac:dyDescent="0.25">
      <c r="K39" s="35"/>
    </row>
    <row r="40" spans="11:11" x14ac:dyDescent="0.25">
      <c r="K40" s="35"/>
    </row>
    <row r="41" spans="11:11" x14ac:dyDescent="0.25">
      <c r="K41" s="11"/>
    </row>
    <row r="42" spans="11:11" x14ac:dyDescent="0.25">
      <c r="K42" s="35"/>
    </row>
    <row r="43" spans="11:11" x14ac:dyDescent="0.25">
      <c r="K43" s="35"/>
    </row>
    <row r="44" spans="11:11" x14ac:dyDescent="0.25">
      <c r="K44" s="35"/>
    </row>
    <row r="45" spans="11:11" x14ac:dyDescent="0.25">
      <c r="K45" s="11"/>
    </row>
    <row r="46" spans="11:11" x14ac:dyDescent="0.25">
      <c r="K46" s="11"/>
    </row>
    <row r="47" spans="11:11" x14ac:dyDescent="0.25">
      <c r="K47" s="11"/>
    </row>
    <row r="48" spans="11:11" x14ac:dyDescent="0.25">
      <c r="K48" s="35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11"/>
    </row>
    <row r="89" spans="11:11" x14ac:dyDescent="0.25">
      <c r="K89" s="35"/>
    </row>
    <row r="90" spans="11:11" x14ac:dyDescent="0.25">
      <c r="K90" s="35"/>
    </row>
    <row r="91" spans="11:11" x14ac:dyDescent="0.25">
      <c r="K91" s="11"/>
    </row>
    <row r="92" spans="11:11" x14ac:dyDescent="0.25">
      <c r="K92" s="35"/>
    </row>
    <row r="93" spans="11:11" x14ac:dyDescent="0.25">
      <c r="K93" s="35"/>
    </row>
    <row r="94" spans="11:11" x14ac:dyDescent="0.25">
      <c r="K94" s="11"/>
    </row>
    <row r="95" spans="11:11" x14ac:dyDescent="0.25">
      <c r="K95" s="35"/>
    </row>
    <row r="96" spans="11:11" x14ac:dyDescent="0.25">
      <c r="K96" s="35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  <row r="101" spans="11:11" x14ac:dyDescent="0.25">
      <c r="K101" s="11"/>
    </row>
  </sheetData>
  <mergeCells count="17">
    <mergeCell ref="L3:L5"/>
    <mergeCell ref="C4:C5"/>
    <mergeCell ref="Q3:Q4"/>
    <mergeCell ref="N3:N5"/>
    <mergeCell ref="O3:O5"/>
    <mergeCell ref="P3:P5"/>
    <mergeCell ref="D4:D5"/>
    <mergeCell ref="E4:E5"/>
    <mergeCell ref="F4:G4"/>
    <mergeCell ref="H4:H5"/>
    <mergeCell ref="M3:M5"/>
    <mergeCell ref="K3:K5"/>
    <mergeCell ref="A3:A5"/>
    <mergeCell ref="B3:B5"/>
    <mergeCell ref="D3:H3"/>
    <mergeCell ref="I3:I5"/>
    <mergeCell ref="J3:J5"/>
  </mergeCells>
  <conditionalFormatting sqref="I1:I2">
    <cfRule type="duplicateValues" dxfId="114" priority="33"/>
    <cfRule type="duplicateValues" dxfId="113" priority="34"/>
    <cfRule type="duplicateValues" dxfId="112" priority="35"/>
  </conditionalFormatting>
  <conditionalFormatting sqref="I3:I5">
    <cfRule type="duplicateValues" dxfId="111" priority="4"/>
  </conditionalFormatting>
  <conditionalFormatting sqref="I7:I11">
    <cfRule type="duplicateValues" dxfId="110" priority="3"/>
  </conditionalFormatting>
  <conditionalFormatting sqref="K103:K1048576">
    <cfRule type="duplicateValues" dxfId="109" priority="6"/>
  </conditionalFormatting>
  <conditionalFormatting sqref="I6">
    <cfRule type="duplicateValues" dxfId="108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Q100"/>
  <sheetViews>
    <sheetView zoomScale="70" zoomScaleNormal="70" workbookViewId="0">
      <selection activeCell="C20" sqref="C20"/>
    </sheetView>
  </sheetViews>
  <sheetFormatPr baseColWidth="10" defaultRowHeight="15" x14ac:dyDescent="0.25"/>
  <cols>
    <col min="1" max="1" width="5" style="5" customWidth="1"/>
    <col min="3" max="3" width="15" customWidth="1"/>
    <col min="5" max="5" width="14.7109375" customWidth="1"/>
    <col min="9" max="9" width="64.28515625" customWidth="1"/>
    <col min="10" max="10" width="46.140625" customWidth="1"/>
    <col min="11" max="11" width="103.85546875" customWidth="1"/>
    <col min="12" max="12" width="13.140625" customWidth="1"/>
    <col min="14" max="14" width="30.85546875" style="33" customWidth="1"/>
    <col min="17" max="17" width="20.85546875" customWidth="1"/>
  </cols>
  <sheetData>
    <row r="1" spans="1:17" ht="26.25" x14ac:dyDescent="0.4">
      <c r="B1" s="5"/>
      <c r="C1" s="5"/>
      <c r="D1" s="13" t="s">
        <v>205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BATC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SITE-BAT-NIV-ZONE-CVC-BATC-XXX-Synthese</v>
      </c>
      <c r="J6" s="101" t="s">
        <v>367</v>
      </c>
      <c r="K6" s="100" t="str">
        <f t="shared" ref="K6" si="0">CONCATENATE("SITE-BAT-NIV-ZONE-AEL-",B6," - ",C6," - ",J6)</f>
        <v>SITE-BAT-NIV-ZONE-AEL-BATC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17" t="s">
        <v>186</v>
      </c>
      <c r="C7" s="2" t="s">
        <v>291</v>
      </c>
      <c r="D7" s="17" t="s">
        <v>186</v>
      </c>
      <c r="E7" s="2" t="s">
        <v>291</v>
      </c>
      <c r="F7" s="17" t="s">
        <v>166</v>
      </c>
      <c r="G7" s="17"/>
      <c r="H7" s="17" t="s">
        <v>2</v>
      </c>
      <c r="I7" s="58" t="str">
        <f>CONCATENATE("SITE-BAT-NIV-ZONE-CVC-",B7,"-",C7,"-",D7,"-",E7,"-",F7,IF(G7="","","."),G7,"-",H7)</f>
        <v>SITE-BAT-NIV-ZONE-CVC-BATC-XXX-BATC-XXX-COM-TA</v>
      </c>
      <c r="J7" s="1" t="s">
        <v>167</v>
      </c>
      <c r="K7" s="57" t="str">
        <f>CONCATENATE("SITE-BAT-NIV-ZONE-CVC-",B7,"-",C7," - ",J7)</f>
        <v>SITE-BAT-NIV-ZONE-CVC-BATC-XXX - Défaut de communication régulateur</v>
      </c>
      <c r="L7" s="9" t="s">
        <v>264</v>
      </c>
      <c r="M7" s="32">
        <v>1</v>
      </c>
      <c r="N7" s="32" t="s">
        <v>270</v>
      </c>
      <c r="O7" s="30"/>
      <c r="P7" s="30"/>
      <c r="Q7" s="89"/>
    </row>
    <row r="8" spans="1:17" ht="15" customHeight="1" x14ac:dyDescent="0.25">
      <c r="A8" s="5" t="s">
        <v>350</v>
      </c>
      <c r="B8" s="17" t="s">
        <v>186</v>
      </c>
      <c r="C8" s="2" t="s">
        <v>291</v>
      </c>
      <c r="D8" s="17" t="s">
        <v>186</v>
      </c>
      <c r="E8" s="2" t="s">
        <v>291</v>
      </c>
      <c r="F8" s="17" t="s">
        <v>39</v>
      </c>
      <c r="G8" s="17"/>
      <c r="H8" s="17" t="s">
        <v>40</v>
      </c>
      <c r="I8" s="58" t="str">
        <f t="shared" ref="I8:I23" si="1">CONCATENATE("SITE-BAT-NIV-ZONE-CVC-",B8,"-",C8,"-",D8,"-",E8,"-",F8,IF(G8="","","."),G8,"-",H8)</f>
        <v>SITE-BAT-NIV-ZONE-CVC-BATC-XXX-BATC-XXX-AUTOR-TBH</v>
      </c>
      <c r="J8" s="1" t="s">
        <v>187</v>
      </c>
      <c r="K8" s="57" t="str">
        <f>CONCATENATE("SITE-BAT-NIV-ZONE-CVC-",B8,"-",C8," - ",J8)</f>
        <v>SITE-BAT-NIV-ZONE-CVC-BATC-XXX - Autorisation marche terminal</v>
      </c>
      <c r="L8" s="30"/>
      <c r="M8" s="30"/>
      <c r="N8" s="32" t="s">
        <v>272</v>
      </c>
      <c r="O8" s="30"/>
      <c r="P8" s="30"/>
      <c r="Q8" s="89"/>
    </row>
    <row r="9" spans="1:17" ht="15" customHeight="1" x14ac:dyDescent="0.25">
      <c r="A9" s="5" t="s">
        <v>350</v>
      </c>
      <c r="B9" s="17" t="s">
        <v>186</v>
      </c>
      <c r="C9" s="2" t="s">
        <v>291</v>
      </c>
      <c r="D9" s="17" t="s">
        <v>97</v>
      </c>
      <c r="E9" s="18" t="s">
        <v>5</v>
      </c>
      <c r="F9" s="17" t="s">
        <v>10</v>
      </c>
      <c r="G9" s="17"/>
      <c r="H9" s="17" t="s">
        <v>38</v>
      </c>
      <c r="I9" s="58" t="str">
        <f t="shared" si="1"/>
        <v>SITE-BAT-NIV-ZONE-CVC-BATC-XXX-BDV-001-REPR-TM</v>
      </c>
      <c r="J9" s="1" t="s">
        <v>198</v>
      </c>
      <c r="K9" s="57" t="str">
        <f t="shared" ref="K9:K23" si="2">CONCATENATE("SITE-BAT-NIV-ZONE-CVC-",B9,"-",C9," - ",J9)</f>
        <v>SITE-BAT-NIV-ZONE-CVC-BATC-XXX - Commande boite à débit variable air repris</v>
      </c>
      <c r="L9" s="30"/>
      <c r="M9" s="30"/>
      <c r="N9" s="32"/>
      <c r="O9" s="30">
        <v>5</v>
      </c>
      <c r="P9" s="30" t="s">
        <v>282</v>
      </c>
      <c r="Q9" s="89"/>
    </row>
    <row r="10" spans="1:17" ht="15" customHeight="1" x14ac:dyDescent="0.25">
      <c r="A10" s="5" t="s">
        <v>350</v>
      </c>
      <c r="B10" s="22" t="s">
        <v>186</v>
      </c>
      <c r="C10" s="2" t="s">
        <v>291</v>
      </c>
      <c r="D10" s="17" t="s">
        <v>97</v>
      </c>
      <c r="E10" s="18" t="s">
        <v>5</v>
      </c>
      <c r="F10" s="17" t="s">
        <v>8</v>
      </c>
      <c r="G10" s="17"/>
      <c r="H10" s="17" t="s">
        <v>38</v>
      </c>
      <c r="I10" s="58" t="str">
        <f t="shared" si="1"/>
        <v>SITE-BAT-NIV-ZONE-CVC-BATC-XXX-BDV-001-SOUF-TM</v>
      </c>
      <c r="J10" s="1" t="s">
        <v>202</v>
      </c>
      <c r="K10" s="57" t="str">
        <f t="shared" si="2"/>
        <v>SITE-BAT-NIV-ZONE-CVC-BATC-XXX - Commande boite à débit variable air soufflé et repris</v>
      </c>
      <c r="L10" s="30"/>
      <c r="M10" s="30"/>
      <c r="N10" s="32"/>
      <c r="O10" s="30">
        <v>5</v>
      </c>
      <c r="P10" s="30" t="s">
        <v>282</v>
      </c>
      <c r="Q10" s="89"/>
    </row>
    <row r="11" spans="1:17" x14ac:dyDescent="0.25">
      <c r="A11" s="5" t="s">
        <v>350</v>
      </c>
      <c r="B11" s="22" t="s">
        <v>186</v>
      </c>
      <c r="C11" s="2" t="s">
        <v>291</v>
      </c>
      <c r="D11" s="17" t="s">
        <v>200</v>
      </c>
      <c r="E11" s="18" t="s">
        <v>5</v>
      </c>
      <c r="F11" s="17" t="s">
        <v>178</v>
      </c>
      <c r="G11" s="17"/>
      <c r="H11" s="17" t="s">
        <v>38</v>
      </c>
      <c r="I11" s="58" t="str">
        <f t="shared" si="1"/>
        <v>SITE-BAT-NIV-ZONE-CVC-BATC-XXX-CO2-001-AMBT-TM</v>
      </c>
      <c r="J11" s="1" t="s">
        <v>201</v>
      </c>
      <c r="K11" s="57" t="str">
        <f t="shared" si="2"/>
        <v>SITE-BAT-NIV-ZONE-CVC-BATC-XXX - Mesure Co2 en ambiance</v>
      </c>
      <c r="L11" s="30"/>
      <c r="M11" s="30"/>
      <c r="N11" s="32"/>
      <c r="O11" s="30">
        <v>100</v>
      </c>
      <c r="P11" s="30" t="s">
        <v>285</v>
      </c>
      <c r="Q11" s="89"/>
    </row>
    <row r="12" spans="1:17" ht="15" customHeight="1" x14ac:dyDescent="0.25">
      <c r="A12" s="5" t="s">
        <v>350</v>
      </c>
      <c r="B12" s="17" t="s">
        <v>186</v>
      </c>
      <c r="C12" s="2" t="s">
        <v>291</v>
      </c>
      <c r="D12" s="17" t="s">
        <v>194</v>
      </c>
      <c r="E12" s="22" t="s">
        <v>5</v>
      </c>
      <c r="F12" s="17" t="s">
        <v>195</v>
      </c>
      <c r="G12" s="17"/>
      <c r="H12" s="17" t="s">
        <v>23</v>
      </c>
      <c r="I12" s="58" t="str">
        <f t="shared" si="1"/>
        <v>SITE-BAT-NIV-ZONE-CVC-BATC-XXX-DECON-001-MODE-TS</v>
      </c>
      <c r="J12" s="1" t="s">
        <v>196</v>
      </c>
      <c r="K12" s="57" t="str">
        <f t="shared" si="2"/>
        <v xml:space="preserve">SITE-BAT-NIV-ZONE-CVC-BATC-XXX - Mode Normal / Décontamination </v>
      </c>
      <c r="L12" s="30"/>
      <c r="M12" s="30"/>
      <c r="N12" s="32" t="s">
        <v>286</v>
      </c>
      <c r="O12" s="30"/>
      <c r="P12" s="30"/>
      <c r="Q12" s="89"/>
    </row>
    <row r="13" spans="1:17" ht="15" customHeight="1" x14ac:dyDescent="0.25">
      <c r="A13" s="5" t="s">
        <v>350</v>
      </c>
      <c r="B13" s="17" t="s">
        <v>186</v>
      </c>
      <c r="C13" s="2" t="s">
        <v>291</v>
      </c>
      <c r="D13" s="17" t="s">
        <v>189</v>
      </c>
      <c r="E13" s="18" t="s">
        <v>5</v>
      </c>
      <c r="F13" s="17" t="s">
        <v>190</v>
      </c>
      <c r="G13" s="17"/>
      <c r="H13" s="17" t="s">
        <v>23</v>
      </c>
      <c r="I13" s="58" t="str">
        <f t="shared" si="1"/>
        <v>SITE-BAT-NIV-ZONE-CVC-BATC-XXX-FEN-001-POS-TS</v>
      </c>
      <c r="J13" s="1" t="s">
        <v>191</v>
      </c>
      <c r="K13" s="57" t="str">
        <f t="shared" si="2"/>
        <v>SITE-BAT-NIV-ZONE-CVC-BATC-XXX - Contact fenêtre ouverte</v>
      </c>
      <c r="L13" s="30"/>
      <c r="M13" s="30"/>
      <c r="N13" s="32" t="s">
        <v>287</v>
      </c>
      <c r="O13" s="30"/>
      <c r="P13" s="30"/>
      <c r="Q13" s="89"/>
    </row>
    <row r="14" spans="1:17" ht="15" customHeight="1" x14ac:dyDescent="0.25">
      <c r="A14" s="5" t="s">
        <v>350</v>
      </c>
      <c r="B14" s="17" t="s">
        <v>186</v>
      </c>
      <c r="C14" s="2" t="s">
        <v>291</v>
      </c>
      <c r="D14" s="17" t="s">
        <v>12</v>
      </c>
      <c r="E14" s="18" t="s">
        <v>5</v>
      </c>
      <c r="F14" s="17" t="s">
        <v>178</v>
      </c>
      <c r="G14" s="17"/>
      <c r="H14" s="17" t="s">
        <v>38</v>
      </c>
      <c r="I14" s="58" t="str">
        <f t="shared" si="1"/>
        <v>SITE-BAT-NIV-ZONE-CVC-BATC-XXX-PT-001-AMBT-TM</v>
      </c>
      <c r="J14" s="1" t="s">
        <v>193</v>
      </c>
      <c r="K14" s="57" t="str">
        <f t="shared" si="2"/>
        <v>SITE-BAT-NIV-ZONE-CVC-BATC-XXX - Sonde de pression ambiante</v>
      </c>
      <c r="L14" s="30"/>
      <c r="M14" s="30"/>
      <c r="N14" s="32"/>
      <c r="O14" s="30">
        <v>10</v>
      </c>
      <c r="P14" s="30" t="s">
        <v>281</v>
      </c>
      <c r="Q14" s="89"/>
    </row>
    <row r="15" spans="1:17" x14ac:dyDescent="0.25">
      <c r="A15" s="5" t="s">
        <v>350</v>
      </c>
      <c r="B15" s="17" t="s">
        <v>186</v>
      </c>
      <c r="C15" s="2" t="s">
        <v>291</v>
      </c>
      <c r="D15" s="17" t="s">
        <v>33</v>
      </c>
      <c r="E15" s="18" t="s">
        <v>5</v>
      </c>
      <c r="F15" s="17" t="s">
        <v>194</v>
      </c>
      <c r="G15" s="17"/>
      <c r="H15" s="17" t="s">
        <v>23</v>
      </c>
      <c r="I15" s="58" t="str">
        <f t="shared" si="1"/>
        <v>SITE-BAT-NIV-ZONE-CVC-BATC-XXX-SMR-001-DECON-TS</v>
      </c>
      <c r="J15" s="1" t="s">
        <v>197</v>
      </c>
      <c r="K15" s="57" t="str">
        <f t="shared" si="2"/>
        <v>SITE-BAT-NIV-ZONE-CVC-BATC-XXX - Etat registre décontamination</v>
      </c>
      <c r="L15" s="30"/>
      <c r="M15" s="30"/>
      <c r="N15" s="32" t="s">
        <v>269</v>
      </c>
      <c r="O15" s="30"/>
      <c r="P15" s="30"/>
      <c r="Q15" s="89"/>
    </row>
    <row r="16" spans="1:17" ht="15" customHeight="1" x14ac:dyDescent="0.25">
      <c r="A16" s="5" t="s">
        <v>350</v>
      </c>
      <c r="B16" s="22" t="s">
        <v>186</v>
      </c>
      <c r="C16" s="2" t="s">
        <v>291</v>
      </c>
      <c r="D16" s="17" t="s">
        <v>33</v>
      </c>
      <c r="E16" s="18" t="s">
        <v>5</v>
      </c>
      <c r="F16" s="17" t="s">
        <v>8</v>
      </c>
      <c r="G16" s="17"/>
      <c r="H16" s="17" t="s">
        <v>23</v>
      </c>
      <c r="I16" s="58" t="str">
        <f t="shared" si="1"/>
        <v>SITE-BAT-NIV-ZONE-CVC-BATC-XXX-SMR-001-SOUF-TS</v>
      </c>
      <c r="J16" s="1" t="s">
        <v>255</v>
      </c>
      <c r="K16" s="57" t="str">
        <f t="shared" si="2"/>
        <v>SITE-BAT-NIV-ZONE-CVC-BATC-XXX - Etat registres Soufflage et Reprise</v>
      </c>
      <c r="L16" s="30"/>
      <c r="M16" s="30"/>
      <c r="N16" s="32" t="s">
        <v>273</v>
      </c>
      <c r="O16" s="30"/>
      <c r="P16" s="30"/>
      <c r="Q16" s="89"/>
    </row>
    <row r="17" spans="1:17" ht="15" customHeight="1" x14ac:dyDescent="0.25">
      <c r="A17" s="5" t="s">
        <v>350</v>
      </c>
      <c r="B17" s="17" t="s">
        <v>186</v>
      </c>
      <c r="C17" s="2" t="s">
        <v>291</v>
      </c>
      <c r="D17" s="17" t="s">
        <v>42</v>
      </c>
      <c r="E17" s="18" t="s">
        <v>5</v>
      </c>
      <c r="F17" s="17" t="s">
        <v>10</v>
      </c>
      <c r="G17" s="17"/>
      <c r="H17" s="17" t="s">
        <v>53</v>
      </c>
      <c r="I17" s="58" t="str">
        <f t="shared" si="1"/>
        <v>SITE-BAT-NIV-ZONE-CVC-BATC-XXX-TT-001-REPR-TR</v>
      </c>
      <c r="J17" s="1" t="s">
        <v>226</v>
      </c>
      <c r="K17" s="57" t="str">
        <f t="shared" si="2"/>
        <v>SITE-BAT-NIV-ZONE-CVC-BATC-XXX - Consigne de température reprise</v>
      </c>
      <c r="L17" s="30"/>
      <c r="M17" s="30"/>
      <c r="N17" s="32"/>
      <c r="O17" s="30">
        <v>0.4</v>
      </c>
      <c r="P17" s="30" t="s">
        <v>283</v>
      </c>
      <c r="Q17" s="89"/>
    </row>
    <row r="18" spans="1:17" ht="15" customHeight="1" x14ac:dyDescent="0.25">
      <c r="A18" s="5" t="s">
        <v>350</v>
      </c>
      <c r="B18" s="17" t="s">
        <v>186</v>
      </c>
      <c r="C18" s="2" t="s">
        <v>291</v>
      </c>
      <c r="D18" s="17" t="s">
        <v>42</v>
      </c>
      <c r="E18" s="18" t="s">
        <v>5</v>
      </c>
      <c r="F18" s="17" t="s">
        <v>10</v>
      </c>
      <c r="G18" s="17"/>
      <c r="H18" s="17" t="s">
        <v>38</v>
      </c>
      <c r="I18" s="58" t="str">
        <f t="shared" si="1"/>
        <v>SITE-BAT-NIV-ZONE-CVC-BATC-XXX-TT-001-REPR-TM</v>
      </c>
      <c r="J18" s="1" t="s">
        <v>173</v>
      </c>
      <c r="K18" s="57" t="str">
        <f t="shared" si="2"/>
        <v>SITE-BAT-NIV-ZONE-CVC-BATC-XXX - Sonde de température reprise</v>
      </c>
      <c r="L18" s="30"/>
      <c r="M18" s="30"/>
      <c r="N18" s="32"/>
      <c r="O18" s="30">
        <v>0.4</v>
      </c>
      <c r="P18" s="30" t="s">
        <v>283</v>
      </c>
      <c r="Q18" s="89"/>
    </row>
    <row r="19" spans="1:17" x14ac:dyDescent="0.25">
      <c r="A19" s="5" t="s">
        <v>350</v>
      </c>
      <c r="B19" s="17" t="s">
        <v>186</v>
      </c>
      <c r="C19" s="2" t="s">
        <v>291</v>
      </c>
      <c r="D19" s="17" t="s">
        <v>42</v>
      </c>
      <c r="E19" s="18" t="s">
        <v>5</v>
      </c>
      <c r="F19" s="17" t="s">
        <v>8</v>
      </c>
      <c r="G19" s="17"/>
      <c r="H19" s="17" t="s">
        <v>53</v>
      </c>
      <c r="I19" s="58" t="str">
        <f t="shared" si="1"/>
        <v>SITE-BAT-NIV-ZONE-CVC-BATC-XXX-TT-001-SOUF-TR</v>
      </c>
      <c r="J19" s="1" t="s">
        <v>254</v>
      </c>
      <c r="K19" s="57" t="str">
        <f t="shared" si="2"/>
        <v>SITE-BAT-NIV-ZONE-CVC-BATC-XXX - Consigne de température soufflage</v>
      </c>
      <c r="L19" s="30"/>
      <c r="M19" s="30"/>
      <c r="N19" s="32"/>
      <c r="O19" s="30">
        <v>0.4</v>
      </c>
      <c r="P19" s="30" t="s">
        <v>283</v>
      </c>
      <c r="Q19" s="89"/>
    </row>
    <row r="20" spans="1:17" ht="15" customHeight="1" x14ac:dyDescent="0.25">
      <c r="A20" s="5" t="s">
        <v>350</v>
      </c>
      <c r="B20" s="17" t="s">
        <v>186</v>
      </c>
      <c r="C20" s="2" t="s">
        <v>291</v>
      </c>
      <c r="D20" s="17" t="s">
        <v>42</v>
      </c>
      <c r="E20" s="18" t="s">
        <v>5</v>
      </c>
      <c r="F20" s="17" t="s">
        <v>8</v>
      </c>
      <c r="G20" s="17"/>
      <c r="H20" s="17" t="s">
        <v>38</v>
      </c>
      <c r="I20" s="58" t="str">
        <f t="shared" si="1"/>
        <v>SITE-BAT-NIV-ZONE-CVC-BATC-XXX-TT-001-SOUF-TM</v>
      </c>
      <c r="J20" s="1" t="s">
        <v>192</v>
      </c>
      <c r="K20" s="57" t="str">
        <f t="shared" si="2"/>
        <v>SITE-BAT-NIV-ZONE-CVC-BATC-XXX - Sonde de température  soufflage</v>
      </c>
      <c r="L20" s="30"/>
      <c r="M20" s="30"/>
      <c r="N20" s="32"/>
      <c r="O20" s="30">
        <v>0.4</v>
      </c>
      <c r="P20" s="30" t="s">
        <v>283</v>
      </c>
      <c r="Q20" s="89"/>
    </row>
    <row r="21" spans="1:17" ht="15" customHeight="1" x14ac:dyDescent="0.25">
      <c r="A21" s="5" t="s">
        <v>350</v>
      </c>
      <c r="B21" s="22" t="s">
        <v>186</v>
      </c>
      <c r="C21" s="2" t="s">
        <v>291</v>
      </c>
      <c r="D21" s="17" t="s">
        <v>42</v>
      </c>
      <c r="E21" s="18" t="s">
        <v>5</v>
      </c>
      <c r="F21" s="17" t="s">
        <v>178</v>
      </c>
      <c r="G21" s="17"/>
      <c r="H21" s="17" t="s">
        <v>53</v>
      </c>
      <c r="I21" s="58" t="str">
        <f t="shared" si="1"/>
        <v>SITE-BAT-NIV-ZONE-CVC-BATC-XXX-TT-001-AMBT-TR</v>
      </c>
      <c r="J21" s="1" t="s">
        <v>188</v>
      </c>
      <c r="K21" s="57" t="str">
        <f t="shared" si="2"/>
        <v>SITE-BAT-NIV-ZONE-CVC-BATC-XXX - Consigne de température ambiante</v>
      </c>
      <c r="L21" s="30"/>
      <c r="M21" s="30"/>
      <c r="N21" s="32"/>
      <c r="O21" s="30">
        <v>0.4</v>
      </c>
      <c r="P21" s="30" t="s">
        <v>283</v>
      </c>
      <c r="Q21" s="89"/>
    </row>
    <row r="22" spans="1:17" ht="15" customHeight="1" x14ac:dyDescent="0.25">
      <c r="A22" s="5" t="s">
        <v>350</v>
      </c>
      <c r="B22" s="22" t="s">
        <v>186</v>
      </c>
      <c r="C22" s="2" t="s">
        <v>291</v>
      </c>
      <c r="D22" s="17" t="s">
        <v>42</v>
      </c>
      <c r="E22" s="18" t="s">
        <v>5</v>
      </c>
      <c r="F22" s="17" t="s">
        <v>178</v>
      </c>
      <c r="G22" s="17"/>
      <c r="H22" s="17" t="s">
        <v>38</v>
      </c>
      <c r="I22" s="58" t="str">
        <f t="shared" si="1"/>
        <v>SITE-BAT-NIV-ZONE-CVC-BATC-XXX-TT-001-AMBT-TM</v>
      </c>
      <c r="J22" s="1" t="s">
        <v>199</v>
      </c>
      <c r="K22" s="57" t="str">
        <f t="shared" si="2"/>
        <v>SITE-BAT-NIV-ZONE-CVC-BATC-XXX - Sonde de température ambiante</v>
      </c>
      <c r="L22" s="30"/>
      <c r="M22" s="30"/>
      <c r="N22" s="32"/>
      <c r="O22" s="30">
        <v>0.4</v>
      </c>
      <c r="P22" s="30" t="s">
        <v>283</v>
      </c>
      <c r="Q22" s="89"/>
    </row>
    <row r="23" spans="1:17" x14ac:dyDescent="0.25">
      <c r="A23" s="5" t="s">
        <v>350</v>
      </c>
      <c r="B23" s="22" t="s">
        <v>186</v>
      </c>
      <c r="C23" s="2" t="s">
        <v>291</v>
      </c>
      <c r="D23" s="17" t="s">
        <v>51</v>
      </c>
      <c r="E23" s="18" t="s">
        <v>5</v>
      </c>
      <c r="F23" s="17" t="s">
        <v>52</v>
      </c>
      <c r="G23" s="17"/>
      <c r="H23" s="17" t="s">
        <v>38</v>
      </c>
      <c r="I23" s="58" t="str">
        <f t="shared" si="1"/>
        <v>SITE-BAT-NIV-ZONE-CVC-BATC-XXX-VMC-001-CHAUD-TM</v>
      </c>
      <c r="J23" s="1" t="s">
        <v>54</v>
      </c>
      <c r="K23" s="57" t="str">
        <f t="shared" si="2"/>
        <v>SITE-BAT-NIV-ZONE-CVC-BATC-XXX - Vanne batterie chaude</v>
      </c>
      <c r="L23" s="30"/>
      <c r="M23" s="30"/>
      <c r="N23" s="32"/>
      <c r="O23" s="30">
        <v>5</v>
      </c>
      <c r="P23" s="30" t="s">
        <v>282</v>
      </c>
      <c r="Q23" s="89"/>
    </row>
    <row r="24" spans="1:17" x14ac:dyDescent="0.25">
      <c r="C24" s="39"/>
      <c r="Q24" s="33"/>
    </row>
    <row r="25" spans="1:17" x14ac:dyDescent="0.25">
      <c r="C25" s="39"/>
      <c r="Q25" s="33"/>
    </row>
    <row r="26" spans="1:17" x14ac:dyDescent="0.25">
      <c r="K26" s="35"/>
    </row>
    <row r="27" spans="1:17" x14ac:dyDescent="0.25">
      <c r="K27" s="35"/>
    </row>
    <row r="28" spans="1:17" x14ac:dyDescent="0.25">
      <c r="K28" s="35"/>
    </row>
    <row r="29" spans="1:17" x14ac:dyDescent="0.25">
      <c r="K29" s="35"/>
    </row>
    <row r="30" spans="1:17" x14ac:dyDescent="0.25">
      <c r="K30" s="35"/>
    </row>
    <row r="31" spans="1:17" x14ac:dyDescent="0.25">
      <c r="K31" s="35"/>
    </row>
    <row r="32" spans="1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L3:L5"/>
    <mergeCell ref="C4:C5"/>
    <mergeCell ref="Q3:Q4"/>
    <mergeCell ref="N3:N5"/>
    <mergeCell ref="O3:O5"/>
    <mergeCell ref="P3:P5"/>
    <mergeCell ref="D4:D5"/>
    <mergeCell ref="E4:E5"/>
    <mergeCell ref="F4:G4"/>
    <mergeCell ref="H4:H5"/>
    <mergeCell ref="M3:M5"/>
    <mergeCell ref="K3:K5"/>
    <mergeCell ref="A3:A5"/>
    <mergeCell ref="B3:B5"/>
    <mergeCell ref="D3:H3"/>
    <mergeCell ref="I3:I5"/>
    <mergeCell ref="J3:J5"/>
  </mergeCells>
  <conditionalFormatting sqref="I1:I2">
    <cfRule type="duplicateValues" dxfId="107" priority="35"/>
    <cfRule type="duplicateValues" dxfId="106" priority="36"/>
    <cfRule type="duplicateValues" dxfId="105" priority="37"/>
  </conditionalFormatting>
  <conditionalFormatting sqref="I3:I5">
    <cfRule type="duplicateValues" dxfId="104" priority="4"/>
  </conditionalFormatting>
  <conditionalFormatting sqref="I7:I23">
    <cfRule type="duplicateValues" dxfId="103" priority="3"/>
  </conditionalFormatting>
  <conditionalFormatting sqref="K102:K1048576">
    <cfRule type="duplicateValues" dxfId="102" priority="5"/>
  </conditionalFormatting>
  <conditionalFormatting sqref="I6">
    <cfRule type="duplicateValues" dxfId="101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Q100"/>
  <sheetViews>
    <sheetView zoomScale="70" zoomScaleNormal="70" workbookViewId="0">
      <selection activeCell="C9" sqref="C9"/>
    </sheetView>
  </sheetViews>
  <sheetFormatPr baseColWidth="10" defaultRowHeight="15" x14ac:dyDescent="0.25"/>
  <cols>
    <col min="1" max="1" width="5" style="5" customWidth="1"/>
    <col min="3" max="3" width="15" customWidth="1"/>
    <col min="5" max="5" width="14.7109375" customWidth="1"/>
    <col min="9" max="9" width="64.28515625" customWidth="1"/>
    <col min="10" max="10" width="46.140625" customWidth="1"/>
    <col min="11" max="11" width="103.85546875" customWidth="1"/>
    <col min="14" max="14" width="22.28515625" customWidth="1"/>
    <col min="17" max="17" width="20.85546875" customWidth="1"/>
  </cols>
  <sheetData>
    <row r="1" spans="1:17" ht="26.25" x14ac:dyDescent="0.4">
      <c r="B1" s="5"/>
      <c r="C1" s="5"/>
      <c r="D1" s="13" t="s">
        <v>206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BATE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SITE-BAT-NIV-ZONE-CVC-BATE-XXX-Synthese</v>
      </c>
      <c r="J6" s="101" t="s">
        <v>367</v>
      </c>
      <c r="K6" s="100" t="str">
        <f t="shared" ref="K6" si="0">CONCATENATE("SITE-BAT-NIV-ZONE-AEL-",B6," - ",C6," - ",J6)</f>
        <v>SITE-BAT-NIV-ZONE-AEL-BATE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21" t="s">
        <v>82</v>
      </c>
      <c r="C7" s="2" t="s">
        <v>291</v>
      </c>
      <c r="D7" s="9" t="s">
        <v>82</v>
      </c>
      <c r="E7" s="2" t="s">
        <v>291</v>
      </c>
      <c r="F7" s="9" t="s">
        <v>166</v>
      </c>
      <c r="G7" s="9"/>
      <c r="H7" s="9" t="s">
        <v>2</v>
      </c>
      <c r="I7" s="58" t="str">
        <f>CONCATENATE("SITE-BAT-NIV-ZONE-CVC-",B7,"-",C7,"-",D7,"-",E7,"-",F7,IF(G7="","","."),G7,"-",H7)</f>
        <v>SITE-BAT-NIV-ZONE-CVC-BATE-XXX-BATE-XXX-COM-TA</v>
      </c>
      <c r="J7" s="1" t="s">
        <v>167</v>
      </c>
      <c r="K7" s="57" t="str">
        <f>CONCATENATE("SITE-BAT-NIV-ZONE-CVC-",B7,"-",C7," - ",J7)</f>
        <v>SITE-BAT-NIV-ZONE-CVC-BATE-XXX - Défaut de communication régulateur</v>
      </c>
      <c r="L7" s="9" t="s">
        <v>264</v>
      </c>
      <c r="M7" s="32">
        <v>1</v>
      </c>
      <c r="N7" s="32" t="s">
        <v>270</v>
      </c>
      <c r="O7" s="30"/>
      <c r="P7" s="30"/>
      <c r="Q7" s="89"/>
    </row>
    <row r="8" spans="1:17" ht="15" customHeight="1" x14ac:dyDescent="0.25">
      <c r="A8" s="5" t="s">
        <v>350</v>
      </c>
      <c r="B8" s="21" t="s">
        <v>82</v>
      </c>
      <c r="C8" s="2" t="s">
        <v>291</v>
      </c>
      <c r="D8" s="9" t="s">
        <v>82</v>
      </c>
      <c r="E8" s="2" t="s">
        <v>291</v>
      </c>
      <c r="F8" s="9" t="s">
        <v>39</v>
      </c>
      <c r="G8" s="9"/>
      <c r="H8" s="9" t="s">
        <v>40</v>
      </c>
      <c r="I8" s="58" t="str">
        <f t="shared" ref="I8:I12" si="1">CONCATENATE("SITE-BAT-NIV-ZONE-CVC-",B8,"-",C8,"-",D8,"-",E8,"-",F8,IF(G8="","","."),G8,"-",H8)</f>
        <v>SITE-BAT-NIV-ZONE-CVC-BATE-XXX-BATE-XXX-AUTOR-TBH</v>
      </c>
      <c r="J8" s="1" t="s">
        <v>187</v>
      </c>
      <c r="K8" s="57" t="str">
        <f>CONCATENATE("SITE-BAT-NIV-ZONE-CVC-",B8,"-",C8," - ",J8)</f>
        <v>SITE-BAT-NIV-ZONE-CVC-BATE-XXX - Autorisation marche terminal</v>
      </c>
      <c r="L8" s="30"/>
      <c r="M8" s="30"/>
      <c r="N8" s="32" t="s">
        <v>272</v>
      </c>
      <c r="O8" s="30"/>
      <c r="P8" s="30"/>
      <c r="Q8" s="89"/>
    </row>
    <row r="9" spans="1:17" ht="15" customHeight="1" x14ac:dyDescent="0.25">
      <c r="A9" s="5" t="s">
        <v>350</v>
      </c>
      <c r="B9" s="21" t="s">
        <v>82</v>
      </c>
      <c r="C9" s="2" t="s">
        <v>291</v>
      </c>
      <c r="D9" s="9" t="s">
        <v>42</v>
      </c>
      <c r="E9" s="19" t="s">
        <v>5</v>
      </c>
      <c r="F9" s="9" t="s">
        <v>178</v>
      </c>
      <c r="G9" s="9"/>
      <c r="H9" s="9" t="s">
        <v>53</v>
      </c>
      <c r="I9" s="58" t="str">
        <f t="shared" si="1"/>
        <v>SITE-BAT-NIV-ZONE-CVC-BATE-XXX-TT-001-AMBT-TR</v>
      </c>
      <c r="J9" s="1" t="s">
        <v>188</v>
      </c>
      <c r="K9" s="57" t="str">
        <f t="shared" ref="K9:K12" si="2">CONCATENATE("SITE-BAT-NIV-ZONE-CVC-",B9,"-",C9," - ",J9)</f>
        <v>SITE-BAT-NIV-ZONE-CVC-BATE-XXX - Consigne de température ambiante</v>
      </c>
      <c r="L9" s="34"/>
      <c r="M9" s="34"/>
      <c r="N9" s="37"/>
      <c r="O9" s="34">
        <v>0.4</v>
      </c>
      <c r="P9" s="34" t="s">
        <v>283</v>
      </c>
      <c r="Q9" s="89"/>
    </row>
    <row r="10" spans="1:17" ht="15" customHeight="1" x14ac:dyDescent="0.25">
      <c r="A10" s="5" t="s">
        <v>350</v>
      </c>
      <c r="B10" s="21" t="s">
        <v>82</v>
      </c>
      <c r="C10" s="2" t="s">
        <v>291</v>
      </c>
      <c r="D10" s="9" t="s">
        <v>42</v>
      </c>
      <c r="E10" s="19" t="s">
        <v>5</v>
      </c>
      <c r="F10" s="9" t="s">
        <v>178</v>
      </c>
      <c r="G10" s="9"/>
      <c r="H10" s="9" t="s">
        <v>38</v>
      </c>
      <c r="I10" s="58" t="str">
        <f t="shared" si="1"/>
        <v>SITE-BAT-NIV-ZONE-CVC-BATE-XXX-TT-001-AMBT-TM</v>
      </c>
      <c r="J10" s="36" t="s">
        <v>199</v>
      </c>
      <c r="K10" s="57" t="str">
        <f t="shared" si="2"/>
        <v>SITE-BAT-NIV-ZONE-CVC-BATE-XXX - Sonde de température ambiante</v>
      </c>
      <c r="L10" s="30"/>
      <c r="M10" s="30"/>
      <c r="N10" s="32"/>
      <c r="O10" s="30">
        <v>0.4</v>
      </c>
      <c r="P10" s="30" t="s">
        <v>283</v>
      </c>
      <c r="Q10" s="89"/>
    </row>
    <row r="11" spans="1:17" x14ac:dyDescent="0.25">
      <c r="A11" s="5" t="s">
        <v>350</v>
      </c>
      <c r="B11" s="21" t="s">
        <v>82</v>
      </c>
      <c r="C11" s="2" t="s">
        <v>291</v>
      </c>
      <c r="D11" s="9" t="s">
        <v>189</v>
      </c>
      <c r="E11" s="19" t="s">
        <v>5</v>
      </c>
      <c r="F11" s="9" t="s">
        <v>190</v>
      </c>
      <c r="G11" s="9"/>
      <c r="H11" s="9" t="s">
        <v>23</v>
      </c>
      <c r="I11" s="58" t="str">
        <f t="shared" si="1"/>
        <v>SITE-BAT-NIV-ZONE-CVC-BATE-XXX-FEN-001-POS-TS</v>
      </c>
      <c r="J11" s="36" t="s">
        <v>191</v>
      </c>
      <c r="K11" s="57" t="str">
        <f t="shared" si="2"/>
        <v>SITE-BAT-NIV-ZONE-CVC-BATE-XXX - Contact fenêtre ouverte</v>
      </c>
      <c r="L11" s="30"/>
      <c r="M11" s="30"/>
      <c r="N11" s="32" t="s">
        <v>287</v>
      </c>
      <c r="O11" s="30"/>
      <c r="P11" s="30"/>
      <c r="Q11" s="89"/>
    </row>
    <row r="12" spans="1:17" x14ac:dyDescent="0.25">
      <c r="A12" s="5" t="s">
        <v>350</v>
      </c>
      <c r="B12" s="21" t="s">
        <v>82</v>
      </c>
      <c r="C12" s="2" t="s">
        <v>291</v>
      </c>
      <c r="D12" s="14" t="s">
        <v>83</v>
      </c>
      <c r="E12" s="15" t="s">
        <v>5</v>
      </c>
      <c r="F12" s="16" t="s">
        <v>122</v>
      </c>
      <c r="G12" s="16"/>
      <c r="H12" s="4" t="s">
        <v>38</v>
      </c>
      <c r="I12" s="58" t="str">
        <f t="shared" si="1"/>
        <v>SITE-BAT-NIV-ZONE-CVC-BATE-XXX-TRIAC-001-ELEC-TM</v>
      </c>
      <c r="J12" s="36" t="s">
        <v>298</v>
      </c>
      <c r="K12" s="57" t="str">
        <f t="shared" si="2"/>
        <v>SITE-BAT-NIV-ZONE-CVC-BATE-XXX - Commande du triac batterie électrique</v>
      </c>
      <c r="L12" s="30"/>
      <c r="M12" s="30"/>
      <c r="N12" s="32"/>
      <c r="O12" s="30">
        <v>5</v>
      </c>
      <c r="P12" s="30" t="s">
        <v>282</v>
      </c>
      <c r="Q12" s="89"/>
    </row>
    <row r="13" spans="1:17" x14ac:dyDescent="0.25">
      <c r="B13" s="23"/>
      <c r="C13" s="39"/>
      <c r="D13" s="23"/>
      <c r="E13" s="24"/>
      <c r="F13" s="23"/>
      <c r="G13" s="23"/>
      <c r="H13" s="23"/>
      <c r="I13" s="25"/>
      <c r="J13" s="26"/>
      <c r="M13" s="33"/>
      <c r="Q13" s="33"/>
    </row>
    <row r="14" spans="1:17" x14ac:dyDescent="0.25">
      <c r="B14" s="23"/>
      <c r="C14" s="39"/>
      <c r="D14" s="23"/>
      <c r="E14" s="24"/>
      <c r="F14" s="23"/>
      <c r="G14" s="23"/>
      <c r="H14" s="23"/>
      <c r="I14" s="25"/>
      <c r="J14" s="26"/>
      <c r="M14" s="33"/>
      <c r="Q14" s="33"/>
    </row>
    <row r="15" spans="1:17" x14ac:dyDescent="0.25">
      <c r="B15" s="27"/>
      <c r="C15" s="39"/>
      <c r="D15" s="23"/>
      <c r="E15" s="24"/>
      <c r="F15" s="23"/>
      <c r="G15" s="23"/>
      <c r="H15" s="23"/>
      <c r="I15" s="25"/>
      <c r="J15" s="26"/>
      <c r="M15" s="11"/>
      <c r="Q15" s="33"/>
    </row>
    <row r="16" spans="1:17" x14ac:dyDescent="0.25">
      <c r="B16" s="27"/>
      <c r="C16" s="39"/>
      <c r="D16" s="23"/>
      <c r="E16" s="24"/>
      <c r="F16" s="23"/>
      <c r="G16" s="23"/>
      <c r="H16" s="23"/>
      <c r="I16" s="25"/>
      <c r="J16" s="26"/>
      <c r="M16" s="11"/>
      <c r="Q16" s="33"/>
    </row>
    <row r="17" spans="2:17" x14ac:dyDescent="0.25">
      <c r="B17" s="27"/>
      <c r="C17" s="39"/>
      <c r="D17" s="23"/>
      <c r="E17" s="24"/>
      <c r="F17" s="23"/>
      <c r="G17" s="23"/>
      <c r="H17" s="23"/>
      <c r="I17" s="25"/>
      <c r="J17" s="26"/>
      <c r="M17" s="33"/>
      <c r="Q17" s="33"/>
    </row>
    <row r="18" spans="2:17" x14ac:dyDescent="0.25">
      <c r="B18" s="27"/>
      <c r="C18" s="39"/>
      <c r="D18" s="23"/>
      <c r="E18" s="24"/>
      <c r="F18" s="23"/>
      <c r="G18" s="23"/>
      <c r="H18" s="23"/>
      <c r="I18" s="25"/>
      <c r="J18" s="26"/>
      <c r="M18" s="33"/>
      <c r="Q18" s="33"/>
    </row>
    <row r="19" spans="2:17" x14ac:dyDescent="0.25">
      <c r="C19" s="39"/>
      <c r="M19" s="33"/>
      <c r="Q19" s="33"/>
    </row>
    <row r="20" spans="2:17" x14ac:dyDescent="0.25">
      <c r="C20" s="39"/>
      <c r="M20" s="33"/>
      <c r="Q20" s="33"/>
    </row>
    <row r="21" spans="2:17" x14ac:dyDescent="0.25">
      <c r="C21" s="39"/>
      <c r="M21" s="33"/>
      <c r="Q21" s="33"/>
    </row>
    <row r="22" spans="2:17" x14ac:dyDescent="0.25">
      <c r="C22" s="39"/>
      <c r="M22" s="33"/>
      <c r="Q22" s="33"/>
    </row>
    <row r="23" spans="2:17" x14ac:dyDescent="0.25">
      <c r="C23" s="39"/>
      <c r="M23" s="33"/>
      <c r="Q23" s="33"/>
    </row>
    <row r="24" spans="2:17" x14ac:dyDescent="0.25">
      <c r="C24" s="39"/>
      <c r="Q24" s="33"/>
    </row>
    <row r="25" spans="2:17" x14ac:dyDescent="0.25">
      <c r="C25" s="39"/>
      <c r="Q25" s="33"/>
    </row>
    <row r="26" spans="2:17" x14ac:dyDescent="0.25">
      <c r="K26" s="35"/>
    </row>
    <row r="27" spans="2:17" x14ac:dyDescent="0.25">
      <c r="K27" s="35"/>
    </row>
    <row r="28" spans="2:17" x14ac:dyDescent="0.25">
      <c r="K28" s="35"/>
    </row>
    <row r="29" spans="2:17" x14ac:dyDescent="0.25">
      <c r="K29" s="35"/>
    </row>
    <row r="30" spans="2:17" x14ac:dyDescent="0.25">
      <c r="K30" s="35"/>
    </row>
    <row r="31" spans="2:17" x14ac:dyDescent="0.25">
      <c r="K31" s="35"/>
    </row>
    <row r="32" spans="2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L3:L5"/>
    <mergeCell ref="C4:C5"/>
    <mergeCell ref="Q3:Q4"/>
    <mergeCell ref="N3:N5"/>
    <mergeCell ref="O3:O5"/>
    <mergeCell ref="P3:P5"/>
    <mergeCell ref="D4:D5"/>
    <mergeCell ref="E4:E5"/>
    <mergeCell ref="F4:G4"/>
    <mergeCell ref="H4:H5"/>
    <mergeCell ref="M3:M5"/>
    <mergeCell ref="K3:K5"/>
    <mergeCell ref="A3:A5"/>
    <mergeCell ref="B3:B5"/>
    <mergeCell ref="D3:H3"/>
    <mergeCell ref="I3:I5"/>
    <mergeCell ref="J3:J5"/>
  </mergeCells>
  <conditionalFormatting sqref="D12:G12">
    <cfRule type="expression" dxfId="100" priority="12">
      <formula>OR(ISNUMBER(SEARCH("-",D12)), ISNUMBER(SEARCH("/",D12)))</formula>
    </cfRule>
  </conditionalFormatting>
  <conditionalFormatting sqref="I13:I1048576 I1:I2">
    <cfRule type="duplicateValues" dxfId="99" priority="11"/>
  </conditionalFormatting>
  <conditionalFormatting sqref="I1:I2">
    <cfRule type="duplicateValues" dxfId="98" priority="38"/>
    <cfRule type="duplicateValues" dxfId="97" priority="39"/>
    <cfRule type="duplicateValues" dxfId="96" priority="40"/>
  </conditionalFormatting>
  <conditionalFormatting sqref="I3:I5">
    <cfRule type="duplicateValues" dxfId="95" priority="4"/>
  </conditionalFormatting>
  <conditionalFormatting sqref="I7:I12">
    <cfRule type="duplicateValues" dxfId="94" priority="3"/>
  </conditionalFormatting>
  <conditionalFormatting sqref="K102:K1048576">
    <cfRule type="duplicateValues" dxfId="93" priority="5"/>
  </conditionalFormatting>
  <conditionalFormatting sqref="I6">
    <cfRule type="duplicateValues" dxfId="92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zoomScale="70" zoomScaleNormal="70" workbookViewId="0">
      <selection sqref="A1:A1048576"/>
    </sheetView>
  </sheetViews>
  <sheetFormatPr baseColWidth="10" defaultRowHeight="15" x14ac:dyDescent="0.25"/>
  <cols>
    <col min="1" max="1" width="5" style="5" customWidth="1"/>
    <col min="3" max="3" width="15" customWidth="1"/>
    <col min="5" max="5" width="14.7109375" customWidth="1"/>
    <col min="9" max="9" width="64.28515625" customWidth="1"/>
    <col min="10" max="10" width="46.140625" customWidth="1"/>
    <col min="11" max="11" width="103.85546875" customWidth="1"/>
    <col min="12" max="12" width="13.140625" customWidth="1"/>
    <col min="14" max="14" width="30.85546875" style="33" customWidth="1"/>
    <col min="17" max="17" width="20.85546875" customWidth="1"/>
  </cols>
  <sheetData>
    <row r="1" spans="1:17" ht="26.25" x14ac:dyDescent="0.4">
      <c r="B1" s="5"/>
      <c r="C1" s="5"/>
      <c r="D1" s="13" t="s">
        <v>344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B8</f>
        <v>BATF</v>
      </c>
      <c r="C6" s="99" t="str">
        <f>C8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SITE-BAT-NIV-ZONE-CVC-BATF-XXX-Synthese</v>
      </c>
      <c r="J6" s="101" t="s">
        <v>367</v>
      </c>
      <c r="K6" s="100" t="str">
        <f t="shared" ref="K6" si="0">CONCATENATE("SITE-BAT-NIV-ZONE-AEL-",B6," - ",C6," - ",J6)</f>
        <v>SITE-BAT-NIV-ZONE-AEL-BATF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352</v>
      </c>
      <c r="B7" s="17" t="s">
        <v>345</v>
      </c>
      <c r="C7" s="2" t="s">
        <v>291</v>
      </c>
      <c r="D7" s="17" t="s">
        <v>345</v>
      </c>
      <c r="E7" s="2" t="s">
        <v>291</v>
      </c>
      <c r="F7" s="17" t="s">
        <v>166</v>
      </c>
      <c r="G7" s="17"/>
      <c r="H7" s="17" t="s">
        <v>2</v>
      </c>
      <c r="I7" s="58" t="str">
        <f>CONCATENATE("SITE-BAT-NIV-ZONE-CVC-",B7,"-",C7,"-",D7,"-",E7,"-",F7,IF(G7="","","."),G7,"-",H7)</f>
        <v>SITE-BAT-NIV-ZONE-CVC-BATF-XXX-BATF-XXX-COM-TA</v>
      </c>
      <c r="J7" s="1" t="s">
        <v>167</v>
      </c>
      <c r="K7" s="57" t="str">
        <f>CONCATENATE("SITE-BAT-NIV-ZONE-CVC-",B7,"-",C7," - ",J7)</f>
        <v>SITE-BAT-NIV-ZONE-CVC-BATF-XXX - Défaut de communication régulateur</v>
      </c>
      <c r="L7" s="9" t="s">
        <v>264</v>
      </c>
      <c r="M7" s="32">
        <v>1</v>
      </c>
      <c r="N7" s="32" t="s">
        <v>270</v>
      </c>
      <c r="O7" s="30"/>
      <c r="P7" s="30"/>
      <c r="Q7" s="89"/>
    </row>
    <row r="8" spans="1:17" ht="15" customHeight="1" x14ac:dyDescent="0.25">
      <c r="A8" s="5" t="s">
        <v>352</v>
      </c>
      <c r="B8" s="17" t="s">
        <v>345</v>
      </c>
      <c r="C8" s="2" t="s">
        <v>291</v>
      </c>
      <c r="D8" s="17" t="s">
        <v>345</v>
      </c>
      <c r="E8" s="2" t="s">
        <v>291</v>
      </c>
      <c r="F8" s="17" t="s">
        <v>39</v>
      </c>
      <c r="G8" s="17"/>
      <c r="H8" s="17" t="s">
        <v>40</v>
      </c>
      <c r="I8" s="58" t="str">
        <f t="shared" ref="I8:I23" si="1">CONCATENATE("SITE-BAT-NIV-ZONE-CVC-",B8,"-",C8,"-",D8,"-",E8,"-",F8,IF(G8="","","."),G8,"-",H8)</f>
        <v>SITE-BAT-NIV-ZONE-CVC-BATF-XXX-BATF-XXX-AUTOR-TBH</v>
      </c>
      <c r="J8" s="1" t="s">
        <v>187</v>
      </c>
      <c r="K8" s="57" t="str">
        <f>CONCATENATE("SITE-BAT-NIV-ZONE-CVC-",B8,"-",C8," - ",J8)</f>
        <v>SITE-BAT-NIV-ZONE-CVC-BATF-XXX - Autorisation marche terminal</v>
      </c>
      <c r="L8" s="30"/>
      <c r="M8" s="30"/>
      <c r="N8" s="32" t="s">
        <v>272</v>
      </c>
      <c r="O8" s="30"/>
      <c r="P8" s="30"/>
      <c r="Q8" s="89"/>
    </row>
    <row r="9" spans="1:17" ht="15" customHeight="1" x14ac:dyDescent="0.25">
      <c r="A9" s="5" t="s">
        <v>352</v>
      </c>
      <c r="B9" s="17" t="s">
        <v>345</v>
      </c>
      <c r="C9" s="2" t="s">
        <v>291</v>
      </c>
      <c r="D9" s="17" t="s">
        <v>97</v>
      </c>
      <c r="E9" s="18" t="s">
        <v>5</v>
      </c>
      <c r="F9" s="17" t="s">
        <v>10</v>
      </c>
      <c r="G9" s="17"/>
      <c r="H9" s="17" t="s">
        <v>38</v>
      </c>
      <c r="I9" s="58" t="str">
        <f t="shared" si="1"/>
        <v>SITE-BAT-NIV-ZONE-CVC-BATF-XXX-BDV-001-REPR-TM</v>
      </c>
      <c r="J9" s="1" t="s">
        <v>198</v>
      </c>
      <c r="K9" s="57" t="str">
        <f t="shared" ref="K9:K23" si="2">CONCATENATE("SITE-BAT-NIV-ZONE-CVC-",B9,"-",C9," - ",J9)</f>
        <v>SITE-BAT-NIV-ZONE-CVC-BATF-XXX - Commande boite à débit variable air repris</v>
      </c>
      <c r="L9" s="30"/>
      <c r="M9" s="30"/>
      <c r="N9" s="32"/>
      <c r="O9" s="30">
        <v>5</v>
      </c>
      <c r="P9" s="30" t="s">
        <v>282</v>
      </c>
      <c r="Q9" s="89"/>
    </row>
    <row r="10" spans="1:17" ht="15" customHeight="1" x14ac:dyDescent="0.25">
      <c r="A10" s="5" t="s">
        <v>352</v>
      </c>
      <c r="B10" s="22" t="s">
        <v>345</v>
      </c>
      <c r="C10" s="2" t="s">
        <v>291</v>
      </c>
      <c r="D10" s="17" t="s">
        <v>97</v>
      </c>
      <c r="E10" s="18" t="s">
        <v>5</v>
      </c>
      <c r="F10" s="17" t="s">
        <v>8</v>
      </c>
      <c r="G10" s="17"/>
      <c r="H10" s="17" t="s">
        <v>38</v>
      </c>
      <c r="I10" s="58" t="str">
        <f t="shared" si="1"/>
        <v>SITE-BAT-NIV-ZONE-CVC-BATF-XXX-BDV-001-SOUF-TM</v>
      </c>
      <c r="J10" s="1" t="s">
        <v>202</v>
      </c>
      <c r="K10" s="57" t="str">
        <f t="shared" si="2"/>
        <v>SITE-BAT-NIV-ZONE-CVC-BATF-XXX - Commande boite à débit variable air soufflé et repris</v>
      </c>
      <c r="L10" s="30"/>
      <c r="M10" s="30"/>
      <c r="N10" s="32"/>
      <c r="O10" s="30">
        <v>5</v>
      </c>
      <c r="P10" s="30" t="s">
        <v>282</v>
      </c>
      <c r="Q10" s="89"/>
    </row>
    <row r="11" spans="1:17" x14ac:dyDescent="0.25">
      <c r="A11" s="5" t="s">
        <v>352</v>
      </c>
      <c r="B11" s="22" t="s">
        <v>345</v>
      </c>
      <c r="C11" s="2" t="s">
        <v>291</v>
      </c>
      <c r="D11" s="17" t="s">
        <v>200</v>
      </c>
      <c r="E11" s="18" t="s">
        <v>5</v>
      </c>
      <c r="F11" s="17" t="s">
        <v>178</v>
      </c>
      <c r="G11" s="17"/>
      <c r="H11" s="17" t="s">
        <v>38</v>
      </c>
      <c r="I11" s="58" t="str">
        <f t="shared" si="1"/>
        <v>SITE-BAT-NIV-ZONE-CVC-BATF-XXX-CO2-001-AMBT-TM</v>
      </c>
      <c r="J11" s="1" t="s">
        <v>201</v>
      </c>
      <c r="K11" s="57" t="str">
        <f t="shared" si="2"/>
        <v>SITE-BAT-NIV-ZONE-CVC-BATF-XXX - Mesure Co2 en ambiance</v>
      </c>
      <c r="L11" s="30"/>
      <c r="M11" s="30"/>
      <c r="N11" s="32"/>
      <c r="O11" s="30">
        <v>100</v>
      </c>
      <c r="P11" s="30" t="s">
        <v>285</v>
      </c>
      <c r="Q11" s="89"/>
    </row>
    <row r="12" spans="1:17" ht="15" customHeight="1" x14ac:dyDescent="0.25">
      <c r="A12" s="5" t="s">
        <v>352</v>
      </c>
      <c r="B12" s="17" t="s">
        <v>345</v>
      </c>
      <c r="C12" s="2" t="s">
        <v>291</v>
      </c>
      <c r="D12" s="17" t="s">
        <v>194</v>
      </c>
      <c r="E12" s="22" t="s">
        <v>5</v>
      </c>
      <c r="F12" s="17" t="s">
        <v>195</v>
      </c>
      <c r="G12" s="17"/>
      <c r="H12" s="17" t="s">
        <v>23</v>
      </c>
      <c r="I12" s="58" t="str">
        <f t="shared" si="1"/>
        <v>SITE-BAT-NIV-ZONE-CVC-BATF-XXX-DECON-001-MODE-TS</v>
      </c>
      <c r="J12" s="1" t="s">
        <v>196</v>
      </c>
      <c r="K12" s="57" t="str">
        <f t="shared" si="2"/>
        <v xml:space="preserve">SITE-BAT-NIV-ZONE-CVC-BATF-XXX - Mode Normal / Décontamination </v>
      </c>
      <c r="L12" s="30"/>
      <c r="M12" s="30"/>
      <c r="N12" s="32" t="s">
        <v>286</v>
      </c>
      <c r="O12" s="30"/>
      <c r="P12" s="30"/>
      <c r="Q12" s="89"/>
    </row>
    <row r="13" spans="1:17" ht="15" customHeight="1" x14ac:dyDescent="0.25">
      <c r="A13" s="5" t="s">
        <v>352</v>
      </c>
      <c r="B13" s="17" t="s">
        <v>345</v>
      </c>
      <c r="C13" s="2" t="s">
        <v>291</v>
      </c>
      <c r="D13" s="17" t="s">
        <v>189</v>
      </c>
      <c r="E13" s="18" t="s">
        <v>5</v>
      </c>
      <c r="F13" s="17" t="s">
        <v>190</v>
      </c>
      <c r="G13" s="17"/>
      <c r="H13" s="17" t="s">
        <v>23</v>
      </c>
      <c r="I13" s="58" t="str">
        <f t="shared" si="1"/>
        <v>SITE-BAT-NIV-ZONE-CVC-BATF-XXX-FEN-001-POS-TS</v>
      </c>
      <c r="J13" s="1" t="s">
        <v>191</v>
      </c>
      <c r="K13" s="57" t="str">
        <f t="shared" si="2"/>
        <v>SITE-BAT-NIV-ZONE-CVC-BATF-XXX - Contact fenêtre ouverte</v>
      </c>
      <c r="L13" s="30"/>
      <c r="M13" s="30"/>
      <c r="N13" s="32" t="s">
        <v>287</v>
      </c>
      <c r="O13" s="30"/>
      <c r="P13" s="30"/>
      <c r="Q13" s="89"/>
    </row>
    <row r="14" spans="1:17" ht="15" customHeight="1" x14ac:dyDescent="0.25">
      <c r="A14" s="5" t="s">
        <v>352</v>
      </c>
      <c r="B14" s="17" t="s">
        <v>345</v>
      </c>
      <c r="C14" s="2" t="s">
        <v>291</v>
      </c>
      <c r="D14" s="17" t="s">
        <v>12</v>
      </c>
      <c r="E14" s="18" t="s">
        <v>5</v>
      </c>
      <c r="F14" s="17" t="s">
        <v>178</v>
      </c>
      <c r="G14" s="17"/>
      <c r="H14" s="17" t="s">
        <v>38</v>
      </c>
      <c r="I14" s="58" t="str">
        <f t="shared" si="1"/>
        <v>SITE-BAT-NIV-ZONE-CVC-BATF-XXX-PT-001-AMBT-TM</v>
      </c>
      <c r="J14" s="1" t="s">
        <v>193</v>
      </c>
      <c r="K14" s="57" t="str">
        <f t="shared" si="2"/>
        <v>SITE-BAT-NIV-ZONE-CVC-BATF-XXX - Sonde de pression ambiante</v>
      </c>
      <c r="L14" s="30"/>
      <c r="M14" s="30"/>
      <c r="N14" s="32"/>
      <c r="O14" s="30">
        <v>10</v>
      </c>
      <c r="P14" s="30" t="s">
        <v>281</v>
      </c>
      <c r="Q14" s="89"/>
    </row>
    <row r="15" spans="1:17" x14ac:dyDescent="0.25">
      <c r="A15" s="5" t="s">
        <v>352</v>
      </c>
      <c r="B15" s="17" t="s">
        <v>345</v>
      </c>
      <c r="C15" s="2" t="s">
        <v>291</v>
      </c>
      <c r="D15" s="17" t="s">
        <v>33</v>
      </c>
      <c r="E15" s="18" t="s">
        <v>5</v>
      </c>
      <c r="F15" s="17" t="s">
        <v>194</v>
      </c>
      <c r="G15" s="17"/>
      <c r="H15" s="17" t="s">
        <v>23</v>
      </c>
      <c r="I15" s="58" t="str">
        <f t="shared" si="1"/>
        <v>SITE-BAT-NIV-ZONE-CVC-BATF-XXX-SMR-001-DECON-TS</v>
      </c>
      <c r="J15" s="1" t="s">
        <v>197</v>
      </c>
      <c r="K15" s="57" t="str">
        <f t="shared" si="2"/>
        <v>SITE-BAT-NIV-ZONE-CVC-BATF-XXX - Etat registre décontamination</v>
      </c>
      <c r="L15" s="30"/>
      <c r="M15" s="30"/>
      <c r="N15" s="32" t="s">
        <v>269</v>
      </c>
      <c r="O15" s="30"/>
      <c r="P15" s="30"/>
      <c r="Q15" s="89"/>
    </row>
    <row r="16" spans="1:17" ht="15" customHeight="1" x14ac:dyDescent="0.25">
      <c r="A16" s="5" t="s">
        <v>352</v>
      </c>
      <c r="B16" s="22" t="s">
        <v>345</v>
      </c>
      <c r="C16" s="2" t="s">
        <v>291</v>
      </c>
      <c r="D16" s="17" t="s">
        <v>33</v>
      </c>
      <c r="E16" s="18" t="s">
        <v>5</v>
      </c>
      <c r="F16" s="17" t="s">
        <v>8</v>
      </c>
      <c r="G16" s="17"/>
      <c r="H16" s="17" t="s">
        <v>23</v>
      </c>
      <c r="I16" s="58" t="str">
        <f t="shared" si="1"/>
        <v>SITE-BAT-NIV-ZONE-CVC-BATF-XXX-SMR-001-SOUF-TS</v>
      </c>
      <c r="J16" s="1" t="s">
        <v>255</v>
      </c>
      <c r="K16" s="57" t="str">
        <f t="shared" si="2"/>
        <v>SITE-BAT-NIV-ZONE-CVC-BATF-XXX - Etat registres Soufflage et Reprise</v>
      </c>
      <c r="L16" s="30"/>
      <c r="M16" s="30"/>
      <c r="N16" s="32" t="s">
        <v>273</v>
      </c>
      <c r="O16" s="30"/>
      <c r="P16" s="30"/>
      <c r="Q16" s="89"/>
    </row>
    <row r="17" spans="1:17" ht="15" customHeight="1" x14ac:dyDescent="0.25">
      <c r="A17" s="5" t="s">
        <v>352</v>
      </c>
      <c r="B17" s="17" t="s">
        <v>345</v>
      </c>
      <c r="C17" s="2" t="s">
        <v>291</v>
      </c>
      <c r="D17" s="17" t="s">
        <v>42</v>
      </c>
      <c r="E17" s="18" t="s">
        <v>5</v>
      </c>
      <c r="F17" s="17" t="s">
        <v>10</v>
      </c>
      <c r="G17" s="17"/>
      <c r="H17" s="17" t="s">
        <v>53</v>
      </c>
      <c r="I17" s="58" t="str">
        <f t="shared" si="1"/>
        <v>SITE-BAT-NIV-ZONE-CVC-BATF-XXX-TT-001-REPR-TR</v>
      </c>
      <c r="J17" s="1" t="s">
        <v>226</v>
      </c>
      <c r="K17" s="57" t="str">
        <f t="shared" si="2"/>
        <v>SITE-BAT-NIV-ZONE-CVC-BATF-XXX - Consigne de température reprise</v>
      </c>
      <c r="L17" s="30"/>
      <c r="M17" s="30"/>
      <c r="N17" s="32"/>
      <c r="O17" s="30">
        <v>0.4</v>
      </c>
      <c r="P17" s="30" t="s">
        <v>283</v>
      </c>
      <c r="Q17" s="89"/>
    </row>
    <row r="18" spans="1:17" ht="15" customHeight="1" x14ac:dyDescent="0.25">
      <c r="A18" s="5" t="s">
        <v>352</v>
      </c>
      <c r="B18" s="17" t="s">
        <v>345</v>
      </c>
      <c r="C18" s="2" t="s">
        <v>291</v>
      </c>
      <c r="D18" s="17" t="s">
        <v>42</v>
      </c>
      <c r="E18" s="18" t="s">
        <v>5</v>
      </c>
      <c r="F18" s="17" t="s">
        <v>10</v>
      </c>
      <c r="G18" s="17"/>
      <c r="H18" s="17" t="s">
        <v>38</v>
      </c>
      <c r="I18" s="58" t="str">
        <f t="shared" si="1"/>
        <v>SITE-BAT-NIV-ZONE-CVC-BATF-XXX-TT-001-REPR-TM</v>
      </c>
      <c r="J18" s="1" t="s">
        <v>173</v>
      </c>
      <c r="K18" s="57" t="str">
        <f t="shared" si="2"/>
        <v>SITE-BAT-NIV-ZONE-CVC-BATF-XXX - Sonde de température reprise</v>
      </c>
      <c r="L18" s="30"/>
      <c r="M18" s="30"/>
      <c r="N18" s="32"/>
      <c r="O18" s="30">
        <v>0.4</v>
      </c>
      <c r="P18" s="30" t="s">
        <v>283</v>
      </c>
      <c r="Q18" s="89"/>
    </row>
    <row r="19" spans="1:17" x14ac:dyDescent="0.25">
      <c r="A19" s="5" t="s">
        <v>352</v>
      </c>
      <c r="B19" s="17" t="s">
        <v>345</v>
      </c>
      <c r="C19" s="2" t="s">
        <v>291</v>
      </c>
      <c r="D19" s="17" t="s">
        <v>42</v>
      </c>
      <c r="E19" s="18" t="s">
        <v>5</v>
      </c>
      <c r="F19" s="17" t="s">
        <v>8</v>
      </c>
      <c r="G19" s="17"/>
      <c r="H19" s="17" t="s">
        <v>53</v>
      </c>
      <c r="I19" s="58" t="str">
        <f t="shared" si="1"/>
        <v>SITE-BAT-NIV-ZONE-CVC-BATF-XXX-TT-001-SOUF-TR</v>
      </c>
      <c r="J19" s="1" t="s">
        <v>254</v>
      </c>
      <c r="K19" s="57" t="str">
        <f t="shared" si="2"/>
        <v>SITE-BAT-NIV-ZONE-CVC-BATF-XXX - Consigne de température soufflage</v>
      </c>
      <c r="L19" s="30"/>
      <c r="M19" s="30"/>
      <c r="N19" s="32"/>
      <c r="O19" s="30">
        <v>0.4</v>
      </c>
      <c r="P19" s="30" t="s">
        <v>283</v>
      </c>
      <c r="Q19" s="89"/>
    </row>
    <row r="20" spans="1:17" ht="15" customHeight="1" x14ac:dyDescent="0.25">
      <c r="A20" s="5" t="s">
        <v>352</v>
      </c>
      <c r="B20" s="17" t="s">
        <v>345</v>
      </c>
      <c r="C20" s="2" t="s">
        <v>291</v>
      </c>
      <c r="D20" s="17" t="s">
        <v>42</v>
      </c>
      <c r="E20" s="18" t="s">
        <v>5</v>
      </c>
      <c r="F20" s="17" t="s">
        <v>8</v>
      </c>
      <c r="G20" s="17"/>
      <c r="H20" s="17" t="s">
        <v>38</v>
      </c>
      <c r="I20" s="58" t="str">
        <f t="shared" si="1"/>
        <v>SITE-BAT-NIV-ZONE-CVC-BATF-XXX-TT-001-SOUF-TM</v>
      </c>
      <c r="J20" s="1" t="s">
        <v>192</v>
      </c>
      <c r="K20" s="57" t="str">
        <f t="shared" si="2"/>
        <v>SITE-BAT-NIV-ZONE-CVC-BATF-XXX - Sonde de température  soufflage</v>
      </c>
      <c r="L20" s="30"/>
      <c r="M20" s="30"/>
      <c r="N20" s="32"/>
      <c r="O20" s="30">
        <v>0.4</v>
      </c>
      <c r="P20" s="30" t="s">
        <v>283</v>
      </c>
      <c r="Q20" s="89"/>
    </row>
    <row r="21" spans="1:17" ht="15" customHeight="1" x14ac:dyDescent="0.25">
      <c r="A21" s="5" t="s">
        <v>352</v>
      </c>
      <c r="B21" s="22" t="s">
        <v>345</v>
      </c>
      <c r="C21" s="2" t="s">
        <v>291</v>
      </c>
      <c r="D21" s="17" t="s">
        <v>42</v>
      </c>
      <c r="E21" s="18" t="s">
        <v>5</v>
      </c>
      <c r="F21" s="17" t="s">
        <v>178</v>
      </c>
      <c r="G21" s="17"/>
      <c r="H21" s="17" t="s">
        <v>53</v>
      </c>
      <c r="I21" s="58" t="str">
        <f t="shared" si="1"/>
        <v>SITE-BAT-NIV-ZONE-CVC-BATF-XXX-TT-001-AMBT-TR</v>
      </c>
      <c r="J21" s="1" t="s">
        <v>188</v>
      </c>
      <c r="K21" s="57" t="str">
        <f t="shared" si="2"/>
        <v>SITE-BAT-NIV-ZONE-CVC-BATF-XXX - Consigne de température ambiante</v>
      </c>
      <c r="L21" s="30"/>
      <c r="M21" s="30"/>
      <c r="N21" s="32"/>
      <c r="O21" s="30">
        <v>0.4</v>
      </c>
      <c r="P21" s="30" t="s">
        <v>283</v>
      </c>
      <c r="Q21" s="89"/>
    </row>
    <row r="22" spans="1:17" ht="15" customHeight="1" x14ac:dyDescent="0.25">
      <c r="A22" s="5" t="s">
        <v>352</v>
      </c>
      <c r="B22" s="22" t="s">
        <v>345</v>
      </c>
      <c r="C22" s="2" t="s">
        <v>291</v>
      </c>
      <c r="D22" s="17" t="s">
        <v>42</v>
      </c>
      <c r="E22" s="18" t="s">
        <v>5</v>
      </c>
      <c r="F22" s="17" t="s">
        <v>178</v>
      </c>
      <c r="G22" s="17"/>
      <c r="H22" s="17" t="s">
        <v>38</v>
      </c>
      <c r="I22" s="58" t="str">
        <f t="shared" si="1"/>
        <v>SITE-BAT-NIV-ZONE-CVC-BATF-XXX-TT-001-AMBT-TM</v>
      </c>
      <c r="J22" s="1" t="s">
        <v>199</v>
      </c>
      <c r="K22" s="57" t="str">
        <f t="shared" si="2"/>
        <v>SITE-BAT-NIV-ZONE-CVC-BATF-XXX - Sonde de température ambiante</v>
      </c>
      <c r="L22" s="30"/>
      <c r="M22" s="30"/>
      <c r="N22" s="32"/>
      <c r="O22" s="30">
        <v>0.4</v>
      </c>
      <c r="P22" s="30" t="s">
        <v>283</v>
      </c>
      <c r="Q22" s="89"/>
    </row>
    <row r="23" spans="1:17" x14ac:dyDescent="0.25">
      <c r="A23" s="5" t="s">
        <v>352</v>
      </c>
      <c r="B23" s="22" t="s">
        <v>345</v>
      </c>
      <c r="C23" s="2" t="s">
        <v>291</v>
      </c>
      <c r="D23" s="17" t="s">
        <v>55</v>
      </c>
      <c r="E23" s="18" t="s">
        <v>5</v>
      </c>
      <c r="F23" s="17" t="s">
        <v>56</v>
      </c>
      <c r="G23" s="17"/>
      <c r="H23" s="17" t="s">
        <v>38</v>
      </c>
      <c r="I23" s="58" t="str">
        <f t="shared" si="1"/>
        <v>SITE-BAT-NIV-ZONE-CVC-BATF-XXX-VMF-001-FROID-TM</v>
      </c>
      <c r="J23" s="1" t="s">
        <v>57</v>
      </c>
      <c r="K23" s="57" t="str">
        <f t="shared" si="2"/>
        <v>SITE-BAT-NIV-ZONE-CVC-BATF-XXX - Vanne batterie froide</v>
      </c>
      <c r="L23" s="30"/>
      <c r="M23" s="30"/>
      <c r="N23" s="32"/>
      <c r="O23" s="30">
        <v>5</v>
      </c>
      <c r="P23" s="30" t="s">
        <v>282</v>
      </c>
      <c r="Q23" s="89"/>
    </row>
    <row r="24" spans="1:17" x14ac:dyDescent="0.25">
      <c r="C24" s="39"/>
      <c r="Q24" s="33"/>
    </row>
    <row r="25" spans="1:17" x14ac:dyDescent="0.25">
      <c r="C25" s="39"/>
      <c r="Q25" s="33"/>
    </row>
    <row r="26" spans="1:17" x14ac:dyDescent="0.25">
      <c r="K26" s="35"/>
    </row>
    <row r="27" spans="1:17" x14ac:dyDescent="0.25">
      <c r="K27" s="35"/>
    </row>
    <row r="28" spans="1:17" x14ac:dyDescent="0.25">
      <c r="K28" s="35"/>
    </row>
    <row r="29" spans="1:17" x14ac:dyDescent="0.25">
      <c r="K29" s="35"/>
    </row>
    <row r="30" spans="1:17" x14ac:dyDescent="0.25">
      <c r="K30" s="35"/>
    </row>
    <row r="31" spans="1:17" x14ac:dyDescent="0.25">
      <c r="K31" s="35"/>
    </row>
    <row r="32" spans="1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35"/>
    </row>
    <row r="36" spans="11:11" x14ac:dyDescent="0.25">
      <c r="K36" s="11"/>
    </row>
    <row r="37" spans="11:11" x14ac:dyDescent="0.25">
      <c r="K37" s="35"/>
    </row>
    <row r="38" spans="11:11" x14ac:dyDescent="0.25">
      <c r="K38" s="35"/>
    </row>
    <row r="39" spans="11:11" x14ac:dyDescent="0.25">
      <c r="K39" s="35"/>
    </row>
    <row r="40" spans="11:11" x14ac:dyDescent="0.25">
      <c r="K40" s="11"/>
    </row>
    <row r="41" spans="11:11" x14ac:dyDescent="0.25">
      <c r="K41" s="35"/>
    </row>
    <row r="42" spans="11:11" x14ac:dyDescent="0.25">
      <c r="K42" s="35"/>
    </row>
    <row r="43" spans="11:11" x14ac:dyDescent="0.25">
      <c r="K43" s="35"/>
    </row>
    <row r="44" spans="11:11" x14ac:dyDescent="0.25">
      <c r="K44" s="11"/>
    </row>
    <row r="45" spans="11:11" x14ac:dyDescent="0.25">
      <c r="K45" s="11"/>
    </row>
    <row r="46" spans="11:11" x14ac:dyDescent="0.25">
      <c r="K46" s="11"/>
    </row>
    <row r="47" spans="11:11" x14ac:dyDescent="0.25">
      <c r="K47" s="35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11"/>
    </row>
    <row r="88" spans="11:11" x14ac:dyDescent="0.25">
      <c r="K88" s="35"/>
    </row>
    <row r="89" spans="11:11" x14ac:dyDescent="0.25">
      <c r="K89" s="35"/>
    </row>
    <row r="90" spans="11:11" x14ac:dyDescent="0.25">
      <c r="K90" s="11"/>
    </row>
    <row r="91" spans="11:11" x14ac:dyDescent="0.25">
      <c r="K91" s="35"/>
    </row>
    <row r="92" spans="11:11" x14ac:dyDescent="0.25">
      <c r="K92" s="35"/>
    </row>
    <row r="93" spans="11:11" x14ac:dyDescent="0.25">
      <c r="K93" s="11"/>
    </row>
    <row r="94" spans="11:11" x14ac:dyDescent="0.25">
      <c r="K94" s="35"/>
    </row>
    <row r="95" spans="11:11" x14ac:dyDescent="0.25">
      <c r="K95" s="35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  <row r="100" spans="11:11" x14ac:dyDescent="0.25">
      <c r="K100" s="11"/>
    </row>
  </sheetData>
  <mergeCells count="17">
    <mergeCell ref="M3:M5"/>
    <mergeCell ref="N3:N5"/>
    <mergeCell ref="O3:O5"/>
    <mergeCell ref="P3:P5"/>
    <mergeCell ref="Q3:Q4"/>
    <mergeCell ref="A3:A5"/>
    <mergeCell ref="L3:L5"/>
    <mergeCell ref="B3:B5"/>
    <mergeCell ref="D3:H3"/>
    <mergeCell ref="I3:I5"/>
    <mergeCell ref="J3:J5"/>
    <mergeCell ref="K3:K5"/>
    <mergeCell ref="C4:C5"/>
    <mergeCell ref="D4:D5"/>
    <mergeCell ref="E4:E5"/>
    <mergeCell ref="F4:G4"/>
    <mergeCell ref="H4:H5"/>
  </mergeCells>
  <conditionalFormatting sqref="I1:I2">
    <cfRule type="duplicateValues" dxfId="91" priority="6"/>
    <cfRule type="duplicateValues" dxfId="90" priority="7"/>
    <cfRule type="duplicateValues" dxfId="89" priority="8"/>
  </conditionalFormatting>
  <conditionalFormatting sqref="I3:I5">
    <cfRule type="duplicateValues" dxfId="88" priority="4"/>
  </conditionalFormatting>
  <conditionalFormatting sqref="I8:I23">
    <cfRule type="duplicateValues" dxfId="87" priority="3"/>
  </conditionalFormatting>
  <conditionalFormatting sqref="K102:K1048576">
    <cfRule type="duplicateValues" dxfId="86" priority="5"/>
  </conditionalFormatting>
  <conditionalFormatting sqref="I6">
    <cfRule type="duplicateValues" dxfId="85" priority="2"/>
  </conditionalFormatting>
  <conditionalFormatting sqref="I7">
    <cfRule type="duplicateValues" dxfId="84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="70" zoomScaleNormal="70" workbookViewId="0">
      <selection activeCell="B10" sqref="B10"/>
    </sheetView>
  </sheetViews>
  <sheetFormatPr baseColWidth="10" defaultRowHeight="15" x14ac:dyDescent="0.25"/>
  <cols>
    <col min="1" max="1" width="5" style="5" customWidth="1"/>
    <col min="2" max="3" width="15" customWidth="1"/>
    <col min="5" max="5" width="14.7109375" customWidth="1"/>
    <col min="9" max="9" width="73.5703125" customWidth="1"/>
    <col min="10" max="10" width="61.5703125" customWidth="1"/>
    <col min="11" max="11" width="104" customWidth="1"/>
    <col min="12" max="12" width="13.140625" style="33" customWidth="1"/>
    <col min="13" max="13" width="11.42578125" style="33"/>
    <col min="14" max="14" width="22.28515625" style="33" customWidth="1"/>
    <col min="15" max="15" width="13.140625" customWidth="1"/>
    <col min="17" max="17" width="20.85546875" customWidth="1"/>
  </cols>
  <sheetData>
    <row r="1" spans="1:17" s="5" customFormat="1" ht="26.25" x14ac:dyDescent="0.4">
      <c r="B1" s="13" t="s">
        <v>332</v>
      </c>
      <c r="D1" s="13"/>
      <c r="H1" s="13" t="s">
        <v>329</v>
      </c>
      <c r="L1" s="11"/>
      <c r="M1" s="11"/>
      <c r="N1" s="11"/>
      <c r="Q1"/>
    </row>
    <row r="2" spans="1:17" s="5" customFormat="1" x14ac:dyDescent="0.25">
      <c r="L2" s="11"/>
      <c r="M2" s="11"/>
      <c r="N2" s="11"/>
      <c r="Q2"/>
    </row>
    <row r="3" spans="1:17" s="5" customFormat="1" ht="28.5" customHeight="1" x14ac:dyDescent="0.2">
      <c r="A3" s="137" t="s">
        <v>349</v>
      </c>
      <c r="B3" s="140" t="s">
        <v>262</v>
      </c>
      <c r="C3" s="84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20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44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21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45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22"/>
      <c r="M5" s="143"/>
      <c r="N5" s="143"/>
      <c r="O5" s="143"/>
      <c r="P5" s="143"/>
      <c r="Q5" s="90" t="s">
        <v>342</v>
      </c>
    </row>
    <row r="6" spans="1:17" s="5" customFormat="1" ht="12.75" x14ac:dyDescent="0.2">
      <c r="A6" s="97" t="s">
        <v>369</v>
      </c>
      <c r="B6" s="98" t="str">
        <f>B7</f>
        <v>CAS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SITE-BAT-NIV-ZONE-CVC-CAS-XXX-Synthese</v>
      </c>
      <c r="J6" s="101" t="s">
        <v>367</v>
      </c>
      <c r="K6" s="100" t="str">
        <f t="shared" ref="K6" si="0">CONCATENATE("SITE-BAT-NIV-ZONE-AEL-",B6," - ",C6," - ",J6)</f>
        <v>SITE-BAT-NIV-ZONE-AEL-CAS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351</v>
      </c>
      <c r="B7" s="81" t="s">
        <v>329</v>
      </c>
      <c r="C7" s="2" t="s">
        <v>291</v>
      </c>
      <c r="D7" s="81" t="s">
        <v>329</v>
      </c>
      <c r="E7" s="2" t="s">
        <v>291</v>
      </c>
      <c r="F7" s="82" t="s">
        <v>39</v>
      </c>
      <c r="G7" s="82"/>
      <c r="H7" s="82" t="s">
        <v>40</v>
      </c>
      <c r="I7" s="85" t="str">
        <f>CONCATENATE("SITE-BAT-NIV-ZONE-CVC-",B7,"-",C7,"-",D7,"-",E7,"-",F7,IF(G7="","","."),G7,"-",H7)</f>
        <v>SITE-BAT-NIV-ZONE-CVC-CAS-XXX-CAS-XXX-AUTOR-TBH</v>
      </c>
      <c r="J7" s="80" t="s">
        <v>301</v>
      </c>
      <c r="K7" s="86" t="str">
        <f>CONCATENATE("SITE-BAT-NIV-ZONE-CVC-",B7,"-",C7," - ",J7)</f>
        <v>SITE-BAT-NIV-ZONE-CVC-CAS-XXX - Autorisation Marche Terminal</v>
      </c>
      <c r="L7" s="79"/>
      <c r="M7" s="3"/>
      <c r="N7" s="87" t="s">
        <v>333</v>
      </c>
      <c r="O7" s="14"/>
      <c r="P7" s="14"/>
      <c r="Q7" s="89"/>
    </row>
    <row r="8" spans="1:17" x14ac:dyDescent="0.25">
      <c r="A8" s="5" t="s">
        <v>351</v>
      </c>
      <c r="B8" s="81" t="s">
        <v>329</v>
      </c>
      <c r="C8" s="2" t="s">
        <v>291</v>
      </c>
      <c r="D8" s="81" t="s">
        <v>42</v>
      </c>
      <c r="E8" s="83" t="s">
        <v>5</v>
      </c>
      <c r="F8" s="81" t="s">
        <v>178</v>
      </c>
      <c r="G8" s="82"/>
      <c r="H8" s="82" t="s">
        <v>53</v>
      </c>
      <c r="I8" s="85" t="str">
        <f t="shared" ref="I8:I14" si="1">CONCATENATE("SITE-BAT-NIV-ZONE-CVC-",B8,"-",C8,"-",D8,"-",E8,"-",F8,IF(G8="","","."),G8,"-",H8)</f>
        <v>SITE-BAT-NIV-ZONE-CVC-CAS-XXX-TT-001-AMBT-TR</v>
      </c>
      <c r="J8" s="80" t="s">
        <v>188</v>
      </c>
      <c r="K8" s="86" t="str">
        <f t="shared" ref="K8:K14" si="2">CONCATENATE("SITE-BAT-NIV-ZONE-CVC-",B8,"-",C8," - ",J8)</f>
        <v>SITE-BAT-NIV-ZONE-CVC-CAS-XXX - Consigne de température ambiante</v>
      </c>
      <c r="L8" s="79"/>
      <c r="M8" s="14"/>
      <c r="N8" s="31"/>
      <c r="O8" s="30">
        <v>0.4</v>
      </c>
      <c r="P8" s="87" t="s">
        <v>283</v>
      </c>
      <c r="Q8" s="89"/>
    </row>
    <row r="9" spans="1:17" x14ac:dyDescent="0.25">
      <c r="A9" s="5" t="s">
        <v>351</v>
      </c>
      <c r="B9" s="81" t="s">
        <v>329</v>
      </c>
      <c r="C9" s="2" t="s">
        <v>291</v>
      </c>
      <c r="D9" s="81" t="s">
        <v>42</v>
      </c>
      <c r="E9" s="83" t="s">
        <v>5</v>
      </c>
      <c r="F9" s="81" t="s">
        <v>178</v>
      </c>
      <c r="G9" s="81"/>
      <c r="H9" s="81" t="s">
        <v>38</v>
      </c>
      <c r="I9" s="85" t="str">
        <f t="shared" si="1"/>
        <v>SITE-BAT-NIV-ZONE-CVC-CAS-XXX-TT-001-AMBT-TM</v>
      </c>
      <c r="J9" s="80" t="s">
        <v>331</v>
      </c>
      <c r="K9" s="86" t="str">
        <f t="shared" si="2"/>
        <v>SITE-BAT-NIV-ZONE-CVC-CAS-XXX - Valeur Température ambiante</v>
      </c>
      <c r="L9" s="79"/>
      <c r="M9" s="14"/>
      <c r="N9" s="31"/>
      <c r="O9" s="30">
        <v>0.4</v>
      </c>
      <c r="P9" s="87" t="s">
        <v>283</v>
      </c>
      <c r="Q9" s="89"/>
    </row>
    <row r="10" spans="1:17" x14ac:dyDescent="0.25">
      <c r="A10" s="5" t="s">
        <v>351</v>
      </c>
      <c r="B10" s="81" t="s">
        <v>329</v>
      </c>
      <c r="C10" s="2" t="s">
        <v>291</v>
      </c>
      <c r="D10" s="81" t="s">
        <v>51</v>
      </c>
      <c r="E10" s="83" t="s">
        <v>5</v>
      </c>
      <c r="F10" s="82" t="s">
        <v>52</v>
      </c>
      <c r="G10" s="82"/>
      <c r="H10" s="82" t="s">
        <v>38</v>
      </c>
      <c r="I10" s="85" t="str">
        <f t="shared" si="1"/>
        <v>SITE-BAT-NIV-ZONE-CVC-CAS-XXX-VMC-001-CHAUD-TM</v>
      </c>
      <c r="J10" s="80" t="s">
        <v>54</v>
      </c>
      <c r="K10" s="86" t="str">
        <f t="shared" si="2"/>
        <v>SITE-BAT-NIV-ZONE-CVC-CAS-XXX - Vanne batterie chaude</v>
      </c>
      <c r="L10" s="79"/>
      <c r="M10" s="14"/>
      <c r="N10" s="31"/>
      <c r="O10" s="30">
        <v>5</v>
      </c>
      <c r="P10" s="87" t="s">
        <v>282</v>
      </c>
      <c r="Q10" s="89"/>
    </row>
    <row r="11" spans="1:17" x14ac:dyDescent="0.25">
      <c r="A11" s="5" t="s">
        <v>351</v>
      </c>
      <c r="B11" s="81" t="s">
        <v>329</v>
      </c>
      <c r="C11" s="2" t="s">
        <v>291</v>
      </c>
      <c r="D11" s="81" t="s">
        <v>55</v>
      </c>
      <c r="E11" s="83" t="s">
        <v>5</v>
      </c>
      <c r="F11" s="82" t="s">
        <v>56</v>
      </c>
      <c r="G11" s="82"/>
      <c r="H11" s="82" t="s">
        <v>38</v>
      </c>
      <c r="I11" s="85" t="str">
        <f t="shared" si="1"/>
        <v>SITE-BAT-NIV-ZONE-CVC-CAS-XXX-VMF-001-FROID-TM</v>
      </c>
      <c r="J11" s="80" t="s">
        <v>57</v>
      </c>
      <c r="K11" s="86" t="str">
        <f t="shared" si="2"/>
        <v>SITE-BAT-NIV-ZONE-CVC-CAS-XXX - Vanne batterie froide</v>
      </c>
      <c r="L11" s="79"/>
      <c r="M11" s="14"/>
      <c r="N11" s="31"/>
      <c r="O11" s="30">
        <v>5</v>
      </c>
      <c r="P11" s="87" t="s">
        <v>282</v>
      </c>
      <c r="Q11" s="89"/>
    </row>
    <row r="12" spans="1:17" x14ac:dyDescent="0.25">
      <c r="A12" s="5" t="s">
        <v>351</v>
      </c>
      <c r="B12" s="81" t="s">
        <v>329</v>
      </c>
      <c r="C12" s="2" t="s">
        <v>291</v>
      </c>
      <c r="D12" s="81" t="s">
        <v>7</v>
      </c>
      <c r="E12" s="83" t="s">
        <v>5</v>
      </c>
      <c r="F12" s="82" t="s">
        <v>8</v>
      </c>
      <c r="G12" s="82"/>
      <c r="H12" s="81" t="s">
        <v>38</v>
      </c>
      <c r="I12" s="85" t="str">
        <f t="shared" si="1"/>
        <v>SITE-BAT-NIV-ZONE-CVC-CAS-XXX-VEN-001-SOUF-TM</v>
      </c>
      <c r="J12" s="80" t="s">
        <v>303</v>
      </c>
      <c r="K12" s="86" t="str">
        <f t="shared" si="2"/>
        <v>SITE-BAT-NIV-ZONE-CVC-CAS-XXX - Consigne ventilateur de soufflage</v>
      </c>
      <c r="L12" s="79"/>
      <c r="M12" s="14"/>
      <c r="N12" s="31"/>
      <c r="O12" s="30">
        <v>5</v>
      </c>
      <c r="P12" s="87" t="s">
        <v>282</v>
      </c>
      <c r="Q12" s="89"/>
    </row>
    <row r="13" spans="1:17" x14ac:dyDescent="0.25">
      <c r="A13" s="5" t="s">
        <v>351</v>
      </c>
      <c r="B13" s="81" t="s">
        <v>329</v>
      </c>
      <c r="C13" s="2" t="s">
        <v>291</v>
      </c>
      <c r="D13" s="81" t="s">
        <v>329</v>
      </c>
      <c r="E13" s="2" t="s">
        <v>291</v>
      </c>
      <c r="F13" s="82" t="s">
        <v>166</v>
      </c>
      <c r="G13" s="82"/>
      <c r="H13" s="81" t="s">
        <v>2</v>
      </c>
      <c r="I13" s="85" t="str">
        <f t="shared" si="1"/>
        <v>SITE-BAT-NIV-ZONE-CVC-CAS-XXX-CAS-XXX-COM-TA</v>
      </c>
      <c r="J13" s="80" t="s">
        <v>167</v>
      </c>
      <c r="K13" s="86" t="str">
        <f t="shared" si="2"/>
        <v>SITE-BAT-NIV-ZONE-CVC-CAS-XXX - Défaut de communication régulateur</v>
      </c>
      <c r="L13" s="9" t="s">
        <v>264</v>
      </c>
      <c r="M13" s="14">
        <v>1</v>
      </c>
      <c r="N13" s="87" t="s">
        <v>334</v>
      </c>
      <c r="O13" s="31"/>
      <c r="P13" s="31"/>
      <c r="Q13" s="89"/>
    </row>
    <row r="14" spans="1:17" x14ac:dyDescent="0.25">
      <c r="A14" s="5" t="s">
        <v>351</v>
      </c>
      <c r="B14" s="81" t="s">
        <v>329</v>
      </c>
      <c r="C14" s="2" t="s">
        <v>291</v>
      </c>
      <c r="D14" s="82" t="s">
        <v>189</v>
      </c>
      <c r="E14" s="83" t="s">
        <v>5</v>
      </c>
      <c r="F14" s="82" t="s">
        <v>190</v>
      </c>
      <c r="G14" s="82"/>
      <c r="H14" s="81" t="s">
        <v>23</v>
      </c>
      <c r="I14" s="85" t="str">
        <f t="shared" si="1"/>
        <v>SITE-BAT-NIV-ZONE-CVC-CAS-XXX-FEN-001-POS-TS</v>
      </c>
      <c r="J14" s="80" t="s">
        <v>330</v>
      </c>
      <c r="K14" s="86" t="str">
        <f t="shared" si="2"/>
        <v>SITE-BAT-NIV-ZONE-CVC-CAS-XXX - Détecteur d'ouverture de la fenêtre</v>
      </c>
      <c r="L14" s="79"/>
      <c r="M14" s="14"/>
      <c r="N14" s="87" t="s">
        <v>335</v>
      </c>
      <c r="O14" s="31"/>
      <c r="P14" s="31"/>
      <c r="Q14" s="89"/>
    </row>
    <row r="15" spans="1:17" x14ac:dyDescent="0.25">
      <c r="B15" s="68"/>
      <c r="C15" s="39"/>
      <c r="D15" s="39"/>
      <c r="E15" s="77"/>
      <c r="F15" s="39"/>
      <c r="G15" s="65"/>
      <c r="H15" s="68"/>
      <c r="K15" s="66"/>
      <c r="L15"/>
      <c r="M15"/>
      <c r="N15" s="88"/>
      <c r="Q15" s="33"/>
    </row>
    <row r="16" spans="1:17" x14ac:dyDescent="0.25">
      <c r="B16" s="68"/>
      <c r="C16" s="39"/>
      <c r="D16" s="39"/>
      <c r="E16" s="77"/>
      <c r="F16" s="39"/>
      <c r="G16" s="65"/>
      <c r="H16" s="68"/>
      <c r="K16" s="66"/>
      <c r="L16"/>
      <c r="M16"/>
      <c r="N16"/>
      <c r="Q16" s="33"/>
    </row>
    <row r="17" spans="2:17" x14ac:dyDescent="0.25">
      <c r="B17" s="68"/>
      <c r="C17" s="39"/>
      <c r="D17" s="78"/>
      <c r="E17" s="77"/>
      <c r="F17" s="66"/>
      <c r="G17" s="65"/>
      <c r="H17" s="68"/>
      <c r="K17" s="66"/>
      <c r="L17"/>
      <c r="M17"/>
      <c r="N17"/>
      <c r="Q17" s="33"/>
    </row>
    <row r="18" spans="2:17" x14ac:dyDescent="0.25">
      <c r="B18" s="68"/>
      <c r="C18" s="39"/>
      <c r="D18" s="68"/>
      <c r="E18" s="39"/>
      <c r="F18" s="75"/>
      <c r="G18" s="77"/>
      <c r="H18" s="66"/>
      <c r="I18" s="35"/>
      <c r="J18" s="65"/>
      <c r="K18" s="66"/>
      <c r="L18" s="65"/>
      <c r="M18" s="68"/>
      <c r="N18" s="68"/>
      <c r="Q18" s="33"/>
    </row>
    <row r="19" spans="2:17" x14ac:dyDescent="0.25">
      <c r="B19" s="68"/>
      <c r="C19" s="39"/>
      <c r="D19" s="68"/>
      <c r="E19" s="78"/>
      <c r="F19" s="75"/>
      <c r="G19" s="75"/>
      <c r="H19" s="77"/>
      <c r="I19" s="66"/>
      <c r="J19" s="66"/>
      <c r="K19" s="66"/>
      <c r="L19" s="35"/>
      <c r="M19" s="65"/>
      <c r="N19" s="65"/>
      <c r="O19" s="68"/>
      <c r="P19" s="68"/>
      <c r="Q19" s="33"/>
    </row>
    <row r="20" spans="2:17" x14ac:dyDescent="0.25">
      <c r="B20" s="68"/>
      <c r="C20" s="39"/>
      <c r="D20" s="35"/>
      <c r="E20" s="39"/>
      <c r="F20" s="75"/>
      <c r="G20" s="35"/>
      <c r="H20" s="35"/>
      <c r="I20" s="66"/>
      <c r="J20" s="66"/>
      <c r="K20" s="66"/>
      <c r="L20" s="35"/>
      <c r="M20" s="65"/>
      <c r="N20" s="65"/>
      <c r="O20" s="68"/>
      <c r="P20" s="68"/>
      <c r="Q20" s="33"/>
    </row>
    <row r="21" spans="2:17" x14ac:dyDescent="0.25">
      <c r="B21" s="68"/>
      <c r="C21" s="39"/>
      <c r="D21" s="35"/>
      <c r="E21" s="76"/>
      <c r="F21" s="35"/>
      <c r="G21" s="35"/>
      <c r="H21" s="35"/>
      <c r="I21" s="66"/>
      <c r="J21" s="66"/>
      <c r="K21" s="66"/>
      <c r="L21" s="35"/>
      <c r="M21" s="65"/>
      <c r="N21" s="65"/>
      <c r="O21" s="68"/>
      <c r="P21" s="68"/>
      <c r="Q21" s="33"/>
    </row>
    <row r="22" spans="2:17" x14ac:dyDescent="0.25">
      <c r="B22" s="68"/>
      <c r="C22" s="39"/>
      <c r="D22" s="35"/>
      <c r="E22" s="76"/>
      <c r="F22" s="35"/>
      <c r="G22" s="35"/>
      <c r="H22" s="35"/>
      <c r="I22" s="66"/>
      <c r="J22" s="66"/>
      <c r="K22" s="66"/>
      <c r="L22" s="35"/>
      <c r="M22" s="65"/>
      <c r="N22" s="65"/>
      <c r="O22" s="68"/>
      <c r="P22" s="68"/>
      <c r="Q22" s="33"/>
    </row>
    <row r="23" spans="2:17" x14ac:dyDescent="0.25">
      <c r="B23" s="68"/>
      <c r="C23" s="39"/>
      <c r="D23" s="67"/>
      <c r="E23" s="39"/>
      <c r="F23" s="35"/>
      <c r="G23" s="35"/>
      <c r="H23" s="35"/>
      <c r="I23" s="66"/>
      <c r="J23" s="66"/>
      <c r="K23" s="66"/>
      <c r="L23" s="35"/>
      <c r="M23" s="65"/>
      <c r="N23" s="65"/>
      <c r="O23" s="68"/>
      <c r="P23" s="68"/>
      <c r="Q23" s="33"/>
    </row>
    <row r="24" spans="2:17" x14ac:dyDescent="0.25">
      <c r="B24" s="68"/>
      <c r="C24" s="39"/>
      <c r="D24" s="67"/>
      <c r="E24" s="39"/>
      <c r="F24" s="35"/>
      <c r="G24" s="35"/>
      <c r="H24" s="35"/>
      <c r="I24" s="66"/>
      <c r="J24" s="66"/>
      <c r="K24" s="66"/>
      <c r="L24" s="35"/>
      <c r="M24" s="65"/>
      <c r="N24" s="65"/>
      <c r="O24" s="64"/>
      <c r="P24" s="64"/>
      <c r="Q24" s="33"/>
    </row>
    <row r="25" spans="2:17" x14ac:dyDescent="0.25">
      <c r="B25" s="68"/>
      <c r="C25" s="39"/>
      <c r="D25" s="35"/>
      <c r="E25" s="76"/>
      <c r="F25" s="35"/>
      <c r="G25" s="35"/>
      <c r="H25" s="35"/>
      <c r="I25" s="66"/>
      <c r="J25" s="66"/>
      <c r="K25" s="66"/>
      <c r="L25" s="35"/>
      <c r="M25" s="65"/>
      <c r="N25" s="65"/>
      <c r="O25" s="64"/>
      <c r="P25" s="64"/>
      <c r="Q25" s="33"/>
    </row>
    <row r="26" spans="2:17" x14ac:dyDescent="0.25">
      <c r="B26" s="68"/>
      <c r="C26" s="39"/>
      <c r="D26" s="67"/>
      <c r="E26" s="39"/>
      <c r="F26" s="75"/>
      <c r="G26" s="75"/>
      <c r="H26" s="71"/>
      <c r="I26" s="66"/>
      <c r="J26" s="66"/>
      <c r="K26" s="66"/>
      <c r="L26" s="35"/>
      <c r="M26" s="65"/>
      <c r="N26" s="65"/>
      <c r="O26" s="64"/>
      <c r="P26" s="64"/>
    </row>
    <row r="27" spans="2:17" x14ac:dyDescent="0.25">
      <c r="B27" s="68"/>
      <c r="C27" s="39"/>
      <c r="D27" s="67"/>
      <c r="E27" s="39"/>
      <c r="F27" s="72"/>
      <c r="G27" s="68"/>
      <c r="H27" s="11"/>
      <c r="I27" s="66"/>
      <c r="J27" s="66"/>
      <c r="K27" s="66"/>
      <c r="L27" s="35"/>
      <c r="M27" s="65"/>
      <c r="N27" s="65"/>
      <c r="O27" s="64"/>
      <c r="P27" s="64"/>
    </row>
    <row r="28" spans="2:17" x14ac:dyDescent="0.25">
      <c r="B28" s="68"/>
      <c r="C28" s="39"/>
      <c r="D28" s="67"/>
      <c r="E28" s="39"/>
      <c r="F28" s="72"/>
      <c r="G28" s="74"/>
      <c r="H28" s="11"/>
      <c r="I28" s="66"/>
      <c r="J28" s="66"/>
      <c r="K28" s="66"/>
      <c r="L28" s="35"/>
      <c r="M28" s="65"/>
      <c r="N28" s="65"/>
      <c r="O28" s="64"/>
      <c r="P28" s="64"/>
    </row>
    <row r="29" spans="2:17" x14ac:dyDescent="0.25">
      <c r="B29" s="68"/>
      <c r="C29" s="39"/>
      <c r="D29" s="67"/>
      <c r="E29" s="73"/>
      <c r="F29" s="72"/>
      <c r="G29" s="72"/>
      <c r="H29" s="71"/>
      <c r="I29" s="66"/>
      <c r="J29" s="69"/>
      <c r="K29" s="66"/>
      <c r="L29" s="35"/>
      <c r="M29" s="65"/>
      <c r="N29" s="65"/>
      <c r="O29" s="64"/>
      <c r="P29" s="64"/>
    </row>
    <row r="30" spans="2:17" x14ac:dyDescent="0.25">
      <c r="B30" s="68"/>
      <c r="C30" s="39"/>
      <c r="D30" s="67"/>
      <c r="E30" s="73"/>
      <c r="F30" s="72"/>
      <c r="G30" s="72"/>
      <c r="H30" s="71"/>
      <c r="I30" s="66"/>
      <c r="J30" s="69"/>
      <c r="K30" s="69"/>
      <c r="L30" s="35"/>
      <c r="M30" s="65"/>
      <c r="N30" s="65"/>
      <c r="O30" s="64"/>
      <c r="P30" s="64"/>
    </row>
    <row r="31" spans="2:17" x14ac:dyDescent="0.25">
      <c r="B31" s="68"/>
      <c r="C31" s="39"/>
      <c r="D31" s="67"/>
      <c r="E31" s="70"/>
      <c r="F31" s="35"/>
      <c r="G31" s="35"/>
      <c r="H31" s="35"/>
      <c r="I31" s="66"/>
      <c r="J31" s="66"/>
      <c r="K31" s="69"/>
      <c r="L31" s="35"/>
      <c r="M31" s="65"/>
      <c r="N31" s="65"/>
      <c r="O31" s="64"/>
      <c r="P31" s="64"/>
    </row>
    <row r="32" spans="2:17" x14ac:dyDescent="0.25">
      <c r="B32" s="68"/>
      <c r="C32" s="39"/>
      <c r="D32" s="67"/>
      <c r="E32" s="39"/>
      <c r="F32" s="35"/>
      <c r="G32" s="35"/>
      <c r="H32" s="35"/>
      <c r="I32" s="66"/>
      <c r="J32" s="26"/>
      <c r="K32" s="66"/>
      <c r="L32" s="35"/>
      <c r="M32" s="65"/>
      <c r="N32" s="65"/>
      <c r="O32" s="64"/>
      <c r="P32" s="64"/>
    </row>
    <row r="33" spans="2:16" x14ac:dyDescent="0.25">
      <c r="B33" s="5"/>
      <c r="C33" s="5"/>
      <c r="D33" s="5"/>
      <c r="E33" s="5"/>
      <c r="F33" s="5"/>
      <c r="G33" s="5"/>
      <c r="H33" s="5"/>
      <c r="I33" s="5"/>
      <c r="J33" s="5"/>
      <c r="K33" s="26"/>
      <c r="L33" s="11"/>
      <c r="M33" s="11"/>
      <c r="N33" s="11"/>
      <c r="O33" s="5"/>
      <c r="P33" s="5"/>
    </row>
    <row r="34" spans="2:16" x14ac:dyDescent="0.25">
      <c r="B34" s="5"/>
      <c r="C34" s="5"/>
      <c r="D34" s="5"/>
      <c r="E34" s="5"/>
      <c r="F34" s="5"/>
      <c r="G34" s="5"/>
      <c r="H34" s="5"/>
      <c r="I34" s="5"/>
      <c r="J34" s="63"/>
      <c r="K34" s="5"/>
      <c r="L34" s="11"/>
      <c r="M34" s="11"/>
      <c r="N34" s="11"/>
      <c r="O34" s="5"/>
      <c r="P34" s="5"/>
    </row>
    <row r="35" spans="2:16" x14ac:dyDescent="0.25">
      <c r="B35" s="5"/>
      <c r="C35" s="5"/>
      <c r="D35" s="5"/>
      <c r="E35" s="5"/>
      <c r="F35" s="5"/>
      <c r="G35" s="5"/>
      <c r="H35" s="5"/>
      <c r="I35" s="5"/>
      <c r="J35" s="5"/>
      <c r="K35" s="63"/>
      <c r="L35" s="11"/>
      <c r="M35" s="11"/>
      <c r="N35" s="11"/>
      <c r="O35" s="5"/>
      <c r="P35" s="5"/>
    </row>
    <row r="36" spans="2:16" x14ac:dyDescent="0.25">
      <c r="K36" s="5"/>
    </row>
  </sheetData>
  <mergeCells count="17">
    <mergeCell ref="Q3:Q4"/>
    <mergeCell ref="L3:L5"/>
    <mergeCell ref="M3:M5"/>
    <mergeCell ref="N3:N5"/>
    <mergeCell ref="O3:O5"/>
    <mergeCell ref="P3:P5"/>
    <mergeCell ref="K3:K5"/>
    <mergeCell ref="C4:C5"/>
    <mergeCell ref="D4:D5"/>
    <mergeCell ref="E4:E5"/>
    <mergeCell ref="F4:G4"/>
    <mergeCell ref="H4:H5"/>
    <mergeCell ref="A3:A5"/>
    <mergeCell ref="B3:B5"/>
    <mergeCell ref="D3:H3"/>
    <mergeCell ref="I3:I5"/>
    <mergeCell ref="J3:J5"/>
  </mergeCells>
  <conditionalFormatting sqref="B8:B32">
    <cfRule type="expression" dxfId="83" priority="18">
      <formula>AND(B8&lt;&gt;"",COUNTIF(ListeBIM, B8) = 0)</formula>
    </cfRule>
  </conditionalFormatting>
  <conditionalFormatting sqref="D8 F8">
    <cfRule type="expression" dxfId="82" priority="6">
      <formula>OR(ISNUMBER(SEARCH("-",D8)), ISNUMBER(SEARCH("/",D8)))</formula>
    </cfRule>
  </conditionalFormatting>
  <conditionalFormatting sqref="D13">
    <cfRule type="expression" dxfId="81" priority="10">
      <formula>OR(ISNUMBER(SEARCH("-",D13)), ISNUMBER(SEARCH("/",D13)))</formula>
    </cfRule>
  </conditionalFormatting>
  <conditionalFormatting sqref="D23:D24">
    <cfRule type="expression" dxfId="80" priority="5">
      <formula>OR(ISNUMBER(SEARCH("-",D23)), ISNUMBER(SEARCH("/",D23)))</formula>
    </cfRule>
  </conditionalFormatting>
  <conditionalFormatting sqref="D26:D28 F26:G28">
    <cfRule type="expression" dxfId="79" priority="12">
      <formula>OR(ISNUMBER(SEARCH("-",D26)), ISNUMBER(SEARCH("/",D26)))</formula>
    </cfRule>
  </conditionalFormatting>
  <conditionalFormatting sqref="D31:D32">
    <cfRule type="expression" dxfId="78" priority="13">
      <formula>OR(ISNUMBER(SEARCH("-",D31)), ISNUMBER(SEARCH("/",D31)))</formula>
    </cfRule>
  </conditionalFormatting>
  <conditionalFormatting sqref="D11:E12">
    <cfRule type="expression" dxfId="77" priority="7">
      <formula>OR(ISNUMBER(SEARCH("-",D11)), ISNUMBER(SEARCH("/",D11)))</formula>
    </cfRule>
  </conditionalFormatting>
  <conditionalFormatting sqref="D14:F14 D17:D18 F18 D19:G19">
    <cfRule type="expression" dxfId="76" priority="15">
      <formula>OR(ISNUMBER(SEARCH("-",D14)), ISNUMBER(SEARCH("/",D14)))</formula>
    </cfRule>
  </conditionalFormatting>
  <conditionalFormatting sqref="D29:G30">
    <cfRule type="expression" dxfId="75" priority="14">
      <formula>OR(ISNUMBER(SEARCH("-",D29)), ISNUMBER(SEARCH("/",D29)))</formula>
    </cfRule>
  </conditionalFormatting>
  <conditionalFormatting sqref="F10">
    <cfRule type="expression" dxfId="74" priority="8">
      <formula>OR(ISNUMBER(SEARCH("-",F10)), ISNUMBER(SEARCH("/",F10)))</formula>
    </cfRule>
  </conditionalFormatting>
  <conditionalFormatting sqref="F20">
    <cfRule type="expression" dxfId="73" priority="9">
      <formula>OR(ISNUMBER(SEARCH("-",F20)), ISNUMBER(SEARCH("/",F20)))</formula>
    </cfRule>
  </conditionalFormatting>
  <conditionalFormatting sqref="I1:I2">
    <cfRule type="duplicateValues" dxfId="72" priority="20"/>
  </conditionalFormatting>
  <conditionalFormatting sqref="I3:I5">
    <cfRule type="duplicateValues" dxfId="71" priority="3"/>
  </conditionalFormatting>
  <conditionalFormatting sqref="I19:I32 H14 H18">
    <cfRule type="duplicateValues" dxfId="70" priority="21"/>
  </conditionalFormatting>
  <conditionalFormatting sqref="I55:I1048576 I1:I2">
    <cfRule type="duplicateValues" dxfId="69" priority="17"/>
  </conditionalFormatting>
  <conditionalFormatting sqref="J8:J13">
    <cfRule type="duplicateValues" dxfId="68" priority="2"/>
  </conditionalFormatting>
  <conditionalFormatting sqref="J55:J1048576">
    <cfRule type="duplicateValues" dxfId="67" priority="19"/>
  </conditionalFormatting>
  <conditionalFormatting sqref="K56:K1048576">
    <cfRule type="duplicateValues" dxfId="66" priority="4"/>
  </conditionalFormatting>
  <conditionalFormatting sqref="I6">
    <cfRule type="duplicateValues" dxfId="65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R108"/>
  <sheetViews>
    <sheetView topLeftCell="A61" zoomScale="68" zoomScaleNormal="68" workbookViewId="0">
      <selection activeCell="J47" sqref="J47"/>
    </sheetView>
  </sheetViews>
  <sheetFormatPr baseColWidth="10" defaultRowHeight="15" x14ac:dyDescent="0.25"/>
  <cols>
    <col min="1" max="1" width="5" style="5" customWidth="1"/>
    <col min="2" max="3" width="15" customWidth="1"/>
    <col min="5" max="5" width="14.7109375" customWidth="1"/>
    <col min="9" max="9" width="64.140625" customWidth="1"/>
    <col min="10" max="10" width="61.5703125" customWidth="1"/>
    <col min="11" max="11" width="103.85546875" customWidth="1"/>
    <col min="12" max="12" width="13.140625" style="33" customWidth="1"/>
    <col min="13" max="13" width="11.42578125" style="33"/>
    <col min="14" max="14" width="22.28515625" style="33" customWidth="1"/>
    <col min="15" max="15" width="13.140625" customWidth="1"/>
    <col min="17" max="17" width="20.85546875" customWidth="1"/>
  </cols>
  <sheetData>
    <row r="1" spans="1:18" s="5" customFormat="1" ht="26.25" x14ac:dyDescent="0.4">
      <c r="D1" s="13" t="s">
        <v>115</v>
      </c>
      <c r="L1" s="11"/>
      <c r="M1" s="11"/>
      <c r="N1" s="11"/>
      <c r="Q1"/>
    </row>
    <row r="2" spans="1:18" s="5" customFormat="1" x14ac:dyDescent="0.25">
      <c r="L2" s="11"/>
      <c r="M2" s="11"/>
      <c r="N2" s="11"/>
      <c r="Q2"/>
    </row>
    <row r="3" spans="1:18" s="5" customFormat="1" ht="28.5" customHeight="1" x14ac:dyDescent="0.2">
      <c r="A3" s="137" t="s">
        <v>349</v>
      </c>
      <c r="B3" s="112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8" s="5" customFormat="1" ht="15" customHeight="1" x14ac:dyDescent="0.2">
      <c r="A4" s="138"/>
      <c r="B4" s="113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8" ht="15" customHeight="1" x14ac:dyDescent="0.25">
      <c r="A5" s="139"/>
      <c r="B5" s="114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8" s="5" customFormat="1" ht="12.75" x14ac:dyDescent="0.2">
      <c r="A6" s="97" t="s">
        <v>369</v>
      </c>
      <c r="B6" s="98" t="str">
        <f>B7</f>
        <v>CTA</v>
      </c>
      <c r="C6" s="99" t="str">
        <f>C7</f>
        <v>XXX</v>
      </c>
      <c r="D6" s="98" t="s">
        <v>0</v>
      </c>
      <c r="E6" s="99" t="s">
        <v>291</v>
      </c>
      <c r="F6" s="98"/>
      <c r="G6" s="98"/>
      <c r="H6" s="98" t="s">
        <v>366</v>
      </c>
      <c r="I6" s="100" t="str">
        <f>CONCATENATE("SITE-BAT-NIV-ZONE-AEL-",B6,"-",C6,"-",D6,"-",E6,"-",H6)</f>
        <v>SITE-BAT-NIV-ZONE-AEL-CTA-XXX-CTA-XXX-Synthese</v>
      </c>
      <c r="J6" s="101" t="s">
        <v>367</v>
      </c>
      <c r="K6" s="100" t="str">
        <f t="shared" ref="K6" si="0">CONCATENATE("SITE-BAT-NIV-ZONE-AEL-",B6," - ",C6," - ",J6)</f>
        <v>SITE-BAT-NIV-ZONE-AEL-CTA - XXX - Objet Synthèse GTB</v>
      </c>
      <c r="L6" s="98"/>
      <c r="M6" s="98"/>
      <c r="N6" s="98"/>
      <c r="O6" s="98"/>
      <c r="P6" s="98"/>
      <c r="Q6" s="98" t="s">
        <v>368</v>
      </c>
      <c r="R6" s="98" t="s">
        <v>340</v>
      </c>
    </row>
    <row r="7" spans="1:18" x14ac:dyDescent="0.25">
      <c r="A7" s="5" t="s">
        <v>350</v>
      </c>
      <c r="B7" s="14" t="s">
        <v>0</v>
      </c>
      <c r="C7" s="2" t="s">
        <v>291</v>
      </c>
      <c r="D7" s="14" t="s">
        <v>82</v>
      </c>
      <c r="E7" s="15" t="s">
        <v>5</v>
      </c>
      <c r="F7" s="16" t="s">
        <v>39</v>
      </c>
      <c r="G7" s="16"/>
      <c r="H7" s="4" t="s">
        <v>23</v>
      </c>
      <c r="I7" s="58" t="str">
        <f>CONCATENATE("SITE-BAT-NIV-ZONE-CVC-",B7,"-",C7,"-",D7,"-",E7,"-",F7,IF(G7="","","."),G7,"-",H7)</f>
        <v>SITE-BAT-NIV-ZONE-CVC-CTA-XXX-BATE-001-AUTOR-TS</v>
      </c>
      <c r="J7" s="1" t="s">
        <v>275</v>
      </c>
      <c r="K7" s="57" t="str">
        <f>CONCATENATE("SITE-BAT-NIV-ZONE-CVC-",B7,"-",C7," - ",J7)</f>
        <v>SITE-BAT-NIV-ZONE-CVC-CTA-XXX - Autorisation Marche batterie électrique hébergement</v>
      </c>
      <c r="L7" s="32"/>
      <c r="M7" s="32"/>
      <c r="N7" s="32" t="s">
        <v>271</v>
      </c>
      <c r="O7" s="30"/>
      <c r="P7" s="30"/>
      <c r="Q7" s="89"/>
    </row>
    <row r="8" spans="1:18" x14ac:dyDescent="0.25">
      <c r="A8" s="5" t="s">
        <v>350</v>
      </c>
      <c r="B8" s="12" t="s">
        <v>0</v>
      </c>
      <c r="C8" s="2" t="s">
        <v>291</v>
      </c>
      <c r="D8" s="12" t="s">
        <v>97</v>
      </c>
      <c r="E8" s="20" t="s">
        <v>5</v>
      </c>
      <c r="F8" s="12" t="s">
        <v>98</v>
      </c>
      <c r="G8" s="12"/>
      <c r="H8" s="9" t="s">
        <v>38</v>
      </c>
      <c r="I8" s="58" t="str">
        <f t="shared" ref="I8:I72" si="1">CONCATENATE("SITE-BAT-NIV-ZONE-CVC-",B8,"-",C8,"-",D8,"-",E8,"-",F8,IF(G8="","","."),G8,"-",H8)</f>
        <v>SITE-BAT-NIV-ZONE-CVC-CTA-XXX-BDV-001-RECY-TM</v>
      </c>
      <c r="J8" s="1" t="s">
        <v>142</v>
      </c>
      <c r="K8" s="57" t="str">
        <f>CONCATENATE("SITE-BAT-NIV-ZONE-CVC-",B8,"-",C8," - ",J8)</f>
        <v>SITE-BAT-NIV-ZONE-CVC-CTA-XXX - Valeur marche boite à débit variable</v>
      </c>
      <c r="L8" s="32"/>
      <c r="M8" s="32"/>
      <c r="N8" s="32"/>
      <c r="O8" s="30">
        <v>5</v>
      </c>
      <c r="P8" s="30" t="s">
        <v>282</v>
      </c>
      <c r="Q8" s="89"/>
    </row>
    <row r="9" spans="1:18" x14ac:dyDescent="0.25">
      <c r="A9" s="5" t="s">
        <v>350</v>
      </c>
      <c r="B9" s="14" t="s">
        <v>0</v>
      </c>
      <c r="C9" s="2" t="s">
        <v>291</v>
      </c>
      <c r="D9" s="14" t="s">
        <v>21</v>
      </c>
      <c r="E9" s="15" t="s">
        <v>5</v>
      </c>
      <c r="F9" s="16" t="s">
        <v>22</v>
      </c>
      <c r="G9" s="16"/>
      <c r="H9" s="4" t="s">
        <v>23</v>
      </c>
      <c r="I9" s="58" t="str">
        <f t="shared" si="1"/>
        <v>SITE-BAT-NIV-ZONE-CVC-CTA-XXX-COMUT-001-AUTO-TS</v>
      </c>
      <c r="J9" s="1" t="s">
        <v>24</v>
      </c>
      <c r="K9" s="57" t="str">
        <f t="shared" ref="K9:K73" si="2">CONCATENATE("SITE-BAT-NIV-ZONE-CVC-",B9,"-",C9," - ",J9)</f>
        <v>SITE-BAT-NIV-ZONE-CVC-CTA-XXX - Position autocommutateur off / automatique</v>
      </c>
      <c r="L9" s="32"/>
      <c r="M9" s="32"/>
      <c r="N9" s="32" t="s">
        <v>278</v>
      </c>
      <c r="O9" s="30"/>
      <c r="P9" s="30"/>
      <c r="Q9" s="89"/>
    </row>
    <row r="10" spans="1:18" x14ac:dyDescent="0.25">
      <c r="A10" s="5" t="s">
        <v>350</v>
      </c>
      <c r="B10" s="12" t="s">
        <v>0</v>
      </c>
      <c r="C10" s="2" t="s">
        <v>291</v>
      </c>
      <c r="D10" s="12" t="s">
        <v>0</v>
      </c>
      <c r="E10" s="2" t="s">
        <v>291</v>
      </c>
      <c r="F10" s="9" t="s">
        <v>1</v>
      </c>
      <c r="G10" s="9"/>
      <c r="H10" s="9" t="s">
        <v>2</v>
      </c>
      <c r="I10" s="58" t="str">
        <f t="shared" si="1"/>
        <v>SITE-BAT-NIV-ZONE-CVC-CTA-XXX-CTA-XXX-SYN-TA</v>
      </c>
      <c r="J10" s="1" t="s">
        <v>3</v>
      </c>
      <c r="K10" s="57" t="str">
        <f t="shared" si="2"/>
        <v>SITE-BAT-NIV-ZONE-CVC-CTA-XXX - Synthèse défaut</v>
      </c>
      <c r="L10" s="9" t="s">
        <v>264</v>
      </c>
      <c r="M10" s="32">
        <v>1</v>
      </c>
      <c r="N10" s="32" t="s">
        <v>270</v>
      </c>
      <c r="O10" s="30"/>
      <c r="P10" s="30"/>
      <c r="Q10" s="89"/>
    </row>
    <row r="11" spans="1:18" x14ac:dyDescent="0.25">
      <c r="A11" s="5" t="s">
        <v>350</v>
      </c>
      <c r="B11" s="12" t="s">
        <v>0</v>
      </c>
      <c r="C11" s="2" t="s">
        <v>291</v>
      </c>
      <c r="D11" s="9" t="s">
        <v>0</v>
      </c>
      <c r="E11" s="2" t="s">
        <v>291</v>
      </c>
      <c r="F11" s="9" t="s">
        <v>39</v>
      </c>
      <c r="G11" s="9"/>
      <c r="H11" s="9" t="s">
        <v>36</v>
      </c>
      <c r="I11" s="58" t="str">
        <f t="shared" si="1"/>
        <v>SITE-BAT-NIV-ZONE-CVC-CTA-XXX-CTA-XXX-AUTOR-TC</v>
      </c>
      <c r="J11" s="1" t="s">
        <v>41</v>
      </c>
      <c r="K11" s="57" t="str">
        <f t="shared" si="2"/>
        <v>SITE-BAT-NIV-ZONE-CVC-CTA-XXX - Autorisation Marche CTA</v>
      </c>
      <c r="L11" s="32"/>
      <c r="M11" s="32"/>
      <c r="N11" s="32" t="s">
        <v>271</v>
      </c>
      <c r="O11" s="30"/>
      <c r="P11" s="30"/>
      <c r="Q11" s="89"/>
    </row>
    <row r="12" spans="1:18" x14ac:dyDescent="0.25">
      <c r="A12" s="5" t="s">
        <v>350</v>
      </c>
      <c r="B12" s="12" t="s">
        <v>0</v>
      </c>
      <c r="C12" s="2" t="s">
        <v>291</v>
      </c>
      <c r="D12" s="9" t="s">
        <v>0</v>
      </c>
      <c r="E12" s="2" t="s">
        <v>291</v>
      </c>
      <c r="F12" s="9" t="s">
        <v>39</v>
      </c>
      <c r="G12" s="9"/>
      <c r="H12" s="9" t="s">
        <v>40</v>
      </c>
      <c r="I12" s="58" t="str">
        <f t="shared" si="1"/>
        <v>SITE-BAT-NIV-ZONE-CVC-CTA-XXX-CTA-XXX-AUTOR-TBH</v>
      </c>
      <c r="J12" s="1" t="s">
        <v>130</v>
      </c>
      <c r="K12" s="57" t="str">
        <f t="shared" si="2"/>
        <v>SITE-BAT-NIV-ZONE-CVC-CTA-XXX - Table horaire</v>
      </c>
      <c r="L12" s="32"/>
      <c r="M12" s="32"/>
      <c r="N12" s="32" t="s">
        <v>271</v>
      </c>
      <c r="O12" s="30"/>
      <c r="P12" s="30"/>
      <c r="Q12" s="89"/>
    </row>
    <row r="13" spans="1:18" x14ac:dyDescent="0.25">
      <c r="A13" s="5" t="s">
        <v>350</v>
      </c>
      <c r="B13" s="12" t="s">
        <v>0</v>
      </c>
      <c r="C13" s="2" t="s">
        <v>291</v>
      </c>
      <c r="D13" s="12" t="s">
        <v>0</v>
      </c>
      <c r="E13" s="2" t="s">
        <v>291</v>
      </c>
      <c r="F13" s="9" t="s">
        <v>63</v>
      </c>
      <c r="G13" s="9"/>
      <c r="H13" s="9" t="s">
        <v>65</v>
      </c>
      <c r="I13" s="58" t="str">
        <f t="shared" si="1"/>
        <v>SITE-BAT-NIV-ZONE-CVC-CTA-XXX-CTA-XXX-TEMPS-TCP</v>
      </c>
      <c r="J13" s="1" t="s">
        <v>64</v>
      </c>
      <c r="K13" s="57" t="str">
        <f t="shared" si="2"/>
        <v>SITE-BAT-NIV-ZONE-CVC-CTA-XXX - Temps de fonctionnement CTA</v>
      </c>
      <c r="L13" s="32"/>
      <c r="M13" s="32"/>
      <c r="N13" s="32"/>
      <c r="O13" s="30">
        <v>1</v>
      </c>
      <c r="P13" s="30" t="s">
        <v>280</v>
      </c>
      <c r="Q13" s="89"/>
    </row>
    <row r="14" spans="1:18" x14ac:dyDescent="0.25">
      <c r="A14" s="5" t="s">
        <v>350</v>
      </c>
      <c r="B14" s="12" t="s">
        <v>0</v>
      </c>
      <c r="C14" s="2" t="s">
        <v>291</v>
      </c>
      <c r="D14" s="12" t="s">
        <v>0</v>
      </c>
      <c r="E14" s="2" t="s">
        <v>291</v>
      </c>
      <c r="F14" s="12" t="s">
        <v>68</v>
      </c>
      <c r="G14" s="9"/>
      <c r="H14" s="12" t="s">
        <v>65</v>
      </c>
      <c r="I14" s="58" t="str">
        <f t="shared" si="1"/>
        <v>SITE-BAT-NIV-ZONE-CVC-CTA-XXX-CTA-XXX-CPTEL-TCP</v>
      </c>
      <c r="J14" s="1" t="s">
        <v>69</v>
      </c>
      <c r="K14" s="57" t="str">
        <f t="shared" si="2"/>
        <v>SITE-BAT-NIV-ZONE-CVC-CTA-XXX - Comptage énergie électrique</v>
      </c>
      <c r="L14" s="32"/>
      <c r="M14" s="32"/>
      <c r="N14" s="32"/>
      <c r="O14" s="30">
        <v>10</v>
      </c>
      <c r="P14" s="30" t="s">
        <v>279</v>
      </c>
      <c r="Q14" s="89" t="s">
        <v>340</v>
      </c>
    </row>
    <row r="15" spans="1:18" x14ac:dyDescent="0.25">
      <c r="A15" s="5" t="s">
        <v>350</v>
      </c>
      <c r="B15" s="9" t="s">
        <v>0</v>
      </c>
      <c r="C15" s="2" t="s">
        <v>291</v>
      </c>
      <c r="D15" s="9" t="s">
        <v>0</v>
      </c>
      <c r="E15" s="2" t="s">
        <v>291</v>
      </c>
      <c r="F15" s="9" t="s">
        <v>103</v>
      </c>
      <c r="G15" s="9"/>
      <c r="H15" s="9" t="s">
        <v>23</v>
      </c>
      <c r="I15" s="58" t="str">
        <f t="shared" si="1"/>
        <v>SITE-BAT-NIV-ZONE-CVC-CTA-XXX-CTA-XXX-QUENCH-TS</v>
      </c>
      <c r="J15" s="1" t="s">
        <v>104</v>
      </c>
      <c r="K15" s="57" t="str">
        <f t="shared" si="2"/>
        <v>SITE-BAT-NIV-ZONE-CVC-CTA-XXX - Info quench du local</v>
      </c>
      <c r="L15" s="32"/>
      <c r="M15" s="32"/>
      <c r="N15" s="32" t="s">
        <v>274</v>
      </c>
      <c r="O15" s="30"/>
      <c r="P15" s="30"/>
      <c r="Q15" s="89"/>
    </row>
    <row r="16" spans="1:18" x14ac:dyDescent="0.25">
      <c r="A16" s="5" t="s">
        <v>350</v>
      </c>
      <c r="B16" s="12" t="s">
        <v>0</v>
      </c>
      <c r="C16" s="2" t="s">
        <v>291</v>
      </c>
      <c r="D16" s="9" t="s">
        <v>6</v>
      </c>
      <c r="E16" s="19" t="s">
        <v>5</v>
      </c>
      <c r="F16" s="9" t="s">
        <v>1</v>
      </c>
      <c r="G16" s="9"/>
      <c r="H16" s="9" t="s">
        <v>2</v>
      </c>
      <c r="I16" s="58" t="str">
        <f t="shared" si="1"/>
        <v>SITE-BAT-NIV-ZONE-CVC-CTA-XXX-DAD-001-SYN-TA</v>
      </c>
      <c r="J16" s="1" t="s">
        <v>124</v>
      </c>
      <c r="K16" s="57" t="str">
        <f t="shared" si="2"/>
        <v xml:space="preserve">SITE-BAT-NIV-ZONE-CVC-CTA-XXX - Défaut détection de fumées </v>
      </c>
      <c r="L16" s="9" t="s">
        <v>264</v>
      </c>
      <c r="M16" s="32">
        <v>1</v>
      </c>
      <c r="N16" s="32" t="s">
        <v>270</v>
      </c>
      <c r="O16" s="30"/>
      <c r="P16" s="30"/>
      <c r="Q16" s="89"/>
    </row>
    <row r="17" spans="1:17" x14ac:dyDescent="0.25">
      <c r="A17" s="5" t="s">
        <v>350</v>
      </c>
      <c r="B17" s="12" t="s">
        <v>0</v>
      </c>
      <c r="C17" s="2" t="s">
        <v>291</v>
      </c>
      <c r="D17" s="9" t="s">
        <v>25</v>
      </c>
      <c r="E17" s="19" t="s">
        <v>5</v>
      </c>
      <c r="F17" s="9" t="s">
        <v>26</v>
      </c>
      <c r="G17" s="9" t="s">
        <v>27</v>
      </c>
      <c r="H17" s="9" t="s">
        <v>2</v>
      </c>
      <c r="I17" s="58" t="str">
        <f t="shared" si="1"/>
        <v>SITE-BAT-NIV-ZONE-CVC-CTA-XXX-FLT-001-AN.M5-TA</v>
      </c>
      <c r="J17" s="1" t="s">
        <v>126</v>
      </c>
      <c r="K17" s="57" t="str">
        <f t="shared" si="2"/>
        <v>SITE-BAT-NIV-ZONE-CVC-CTA-XXX - Alarme encrassement filtre air neuf M5</v>
      </c>
      <c r="L17" s="9" t="s">
        <v>263</v>
      </c>
      <c r="M17" s="32">
        <v>1</v>
      </c>
      <c r="N17" s="32" t="s">
        <v>270</v>
      </c>
      <c r="O17" s="30"/>
      <c r="P17" s="30"/>
      <c r="Q17" s="89"/>
    </row>
    <row r="18" spans="1:17" x14ac:dyDescent="0.25">
      <c r="A18" s="5" t="s">
        <v>350</v>
      </c>
      <c r="B18" s="9" t="s">
        <v>0</v>
      </c>
      <c r="C18" s="2" t="s">
        <v>291</v>
      </c>
      <c r="D18" s="9" t="s">
        <v>25</v>
      </c>
      <c r="E18" s="19" t="s">
        <v>5</v>
      </c>
      <c r="F18" s="9" t="s">
        <v>26</v>
      </c>
      <c r="G18" s="9" t="s">
        <v>89</v>
      </c>
      <c r="H18" s="9" t="s">
        <v>2</v>
      </c>
      <c r="I18" s="58" t="str">
        <f t="shared" si="1"/>
        <v>SITE-BAT-NIV-ZONE-CVC-CTA-XXX-FLT-001-AN.F7-TA</v>
      </c>
      <c r="J18" s="1" t="s">
        <v>126</v>
      </c>
      <c r="K18" s="57" t="str">
        <f t="shared" si="2"/>
        <v>SITE-BAT-NIV-ZONE-CVC-CTA-XXX - Alarme encrassement filtre air neuf M5</v>
      </c>
      <c r="L18" s="9" t="s">
        <v>263</v>
      </c>
      <c r="M18" s="32">
        <v>1</v>
      </c>
      <c r="N18" s="32" t="s">
        <v>270</v>
      </c>
      <c r="O18" s="30"/>
      <c r="P18" s="30"/>
      <c r="Q18" s="89"/>
    </row>
    <row r="19" spans="1:17" x14ac:dyDescent="0.25">
      <c r="A19" s="5" t="s">
        <v>350</v>
      </c>
      <c r="B19" s="9" t="s">
        <v>0</v>
      </c>
      <c r="C19" s="2" t="s">
        <v>291</v>
      </c>
      <c r="D19" s="9" t="s">
        <v>25</v>
      </c>
      <c r="E19" s="19" t="s">
        <v>5</v>
      </c>
      <c r="F19" s="9" t="s">
        <v>26</v>
      </c>
      <c r="G19" s="9" t="s">
        <v>28</v>
      </c>
      <c r="H19" s="9" t="s">
        <v>2</v>
      </c>
      <c r="I19" s="58" t="str">
        <f t="shared" si="1"/>
        <v>SITE-BAT-NIV-ZONE-CVC-CTA-XXX-FLT-001-AN.F8-TA</v>
      </c>
      <c r="J19" s="1" t="s">
        <v>136</v>
      </c>
      <c r="K19" s="57" t="str">
        <f t="shared" si="2"/>
        <v>SITE-BAT-NIV-ZONE-CVC-CTA-XXX - Alarme encrassement filtre air neuf F8</v>
      </c>
      <c r="L19" s="9" t="s">
        <v>263</v>
      </c>
      <c r="M19" s="32">
        <v>1</v>
      </c>
      <c r="N19" s="32" t="s">
        <v>270</v>
      </c>
      <c r="O19" s="30"/>
      <c r="P19" s="30"/>
      <c r="Q19" s="89"/>
    </row>
    <row r="20" spans="1:17" x14ac:dyDescent="0.25">
      <c r="A20" s="5" t="s">
        <v>350</v>
      </c>
      <c r="B20" s="12" t="s">
        <v>0</v>
      </c>
      <c r="C20" s="2" t="s">
        <v>291</v>
      </c>
      <c r="D20" s="9" t="s">
        <v>25</v>
      </c>
      <c r="E20" s="19" t="s">
        <v>19</v>
      </c>
      <c r="F20" s="9" t="s">
        <v>26</v>
      </c>
      <c r="G20" s="9" t="s">
        <v>89</v>
      </c>
      <c r="H20" s="9" t="s">
        <v>2</v>
      </c>
      <c r="I20" s="58" t="str">
        <f t="shared" si="1"/>
        <v>SITE-BAT-NIV-ZONE-CVC-CTA-XXX-FLT-002-AN.F7-TA</v>
      </c>
      <c r="J20" s="1" t="s">
        <v>127</v>
      </c>
      <c r="K20" s="57" t="str">
        <f t="shared" si="2"/>
        <v>SITE-BAT-NIV-ZONE-CVC-CTA-XXX - Alarme encrassement filtre air neuf F7</v>
      </c>
      <c r="L20" s="9" t="s">
        <v>263</v>
      </c>
      <c r="M20" s="32">
        <v>1</v>
      </c>
      <c r="N20" s="32" t="s">
        <v>270</v>
      </c>
      <c r="O20" s="30"/>
      <c r="P20" s="30"/>
      <c r="Q20" s="89"/>
    </row>
    <row r="21" spans="1:17" x14ac:dyDescent="0.25">
      <c r="A21" s="5" t="s">
        <v>350</v>
      </c>
      <c r="B21" s="12" t="s">
        <v>0</v>
      </c>
      <c r="C21" s="2" t="s">
        <v>291</v>
      </c>
      <c r="D21" s="12" t="s">
        <v>25</v>
      </c>
      <c r="E21" s="20" t="s">
        <v>19</v>
      </c>
      <c r="F21" s="12" t="s">
        <v>26</v>
      </c>
      <c r="G21" s="12" t="s">
        <v>28</v>
      </c>
      <c r="H21" s="12" t="s">
        <v>2</v>
      </c>
      <c r="I21" s="58" t="str">
        <f t="shared" si="1"/>
        <v>SITE-BAT-NIV-ZONE-CVC-CTA-XXX-FLT-002-AN.F8-TA</v>
      </c>
      <c r="J21" s="1" t="s">
        <v>136</v>
      </c>
      <c r="K21" s="57" t="str">
        <f t="shared" si="2"/>
        <v>SITE-BAT-NIV-ZONE-CVC-CTA-XXX - Alarme encrassement filtre air neuf F8</v>
      </c>
      <c r="L21" s="9" t="s">
        <v>263</v>
      </c>
      <c r="M21" s="32">
        <v>1</v>
      </c>
      <c r="N21" s="32" t="s">
        <v>270</v>
      </c>
      <c r="O21" s="30"/>
      <c r="P21" s="30"/>
      <c r="Q21" s="89"/>
    </row>
    <row r="22" spans="1:17" x14ac:dyDescent="0.25">
      <c r="A22" s="5" t="s">
        <v>350</v>
      </c>
      <c r="B22" s="12" t="s">
        <v>0</v>
      </c>
      <c r="C22" s="2" t="s">
        <v>291</v>
      </c>
      <c r="D22" s="12" t="s">
        <v>25</v>
      </c>
      <c r="E22" s="20" t="s">
        <v>19</v>
      </c>
      <c r="F22" s="12" t="s">
        <v>26</v>
      </c>
      <c r="G22" s="12" t="s">
        <v>30</v>
      </c>
      <c r="H22" s="12" t="s">
        <v>2</v>
      </c>
      <c r="I22" s="58" t="str">
        <f t="shared" si="1"/>
        <v>SITE-BAT-NIV-ZONE-CVC-CTA-XXX-FLT-002-AN.F9-TA</v>
      </c>
      <c r="J22" s="1" t="s">
        <v>143</v>
      </c>
      <c r="K22" s="57" t="str">
        <f t="shared" si="2"/>
        <v>SITE-BAT-NIV-ZONE-CVC-CTA-XXX - Alarme encrassement filtre air neuf F9</v>
      </c>
      <c r="L22" s="9" t="s">
        <v>263</v>
      </c>
      <c r="M22" s="32">
        <v>1</v>
      </c>
      <c r="N22" s="32" t="s">
        <v>270</v>
      </c>
      <c r="O22" s="30"/>
      <c r="P22" s="30"/>
      <c r="Q22" s="89"/>
    </row>
    <row r="23" spans="1:17" x14ac:dyDescent="0.25">
      <c r="A23" s="5" t="s">
        <v>350</v>
      </c>
      <c r="B23" s="9" t="s">
        <v>0</v>
      </c>
      <c r="C23" s="2" t="s">
        <v>291</v>
      </c>
      <c r="D23" s="9" t="s">
        <v>25</v>
      </c>
      <c r="E23" s="19" t="s">
        <v>19</v>
      </c>
      <c r="F23" s="9" t="s">
        <v>26</v>
      </c>
      <c r="G23" s="9" t="s">
        <v>70</v>
      </c>
      <c r="H23" s="9" t="s">
        <v>2</v>
      </c>
      <c r="I23" s="58" t="str">
        <f t="shared" si="1"/>
        <v>SITE-BAT-NIV-ZONE-CVC-CTA-XXX-FLT-002-AN.E10-TA</v>
      </c>
      <c r="J23" s="1" t="s">
        <v>136</v>
      </c>
      <c r="K23" s="57" t="str">
        <f t="shared" si="2"/>
        <v>SITE-BAT-NIV-ZONE-CVC-CTA-XXX - Alarme encrassement filtre air neuf F8</v>
      </c>
      <c r="L23" s="9" t="s">
        <v>263</v>
      </c>
      <c r="M23" s="32">
        <v>1</v>
      </c>
      <c r="N23" s="32" t="s">
        <v>270</v>
      </c>
      <c r="O23" s="30"/>
      <c r="P23" s="30"/>
      <c r="Q23" s="89"/>
    </row>
    <row r="24" spans="1:17" x14ac:dyDescent="0.25">
      <c r="A24" s="5" t="s">
        <v>350</v>
      </c>
      <c r="B24" s="12" t="s">
        <v>0</v>
      </c>
      <c r="C24" s="2" t="s">
        <v>291</v>
      </c>
      <c r="D24" s="9" t="s">
        <v>25</v>
      </c>
      <c r="E24" s="19" t="s">
        <v>29</v>
      </c>
      <c r="F24" s="9" t="s">
        <v>8</v>
      </c>
      <c r="G24" s="9" t="s">
        <v>70</v>
      </c>
      <c r="H24" s="9" t="s">
        <v>2</v>
      </c>
      <c r="I24" s="58" t="str">
        <f t="shared" si="1"/>
        <v>SITE-BAT-NIV-ZONE-CVC-CTA-XXX-FLT-003-SOUF.E10-TA</v>
      </c>
      <c r="J24" s="1" t="s">
        <v>128</v>
      </c>
      <c r="K24" s="57" t="str">
        <f t="shared" si="2"/>
        <v>SITE-BAT-NIV-ZONE-CVC-CTA-XXX - Alarme encrassement filtre soufflage E10</v>
      </c>
      <c r="L24" s="9" t="s">
        <v>263</v>
      </c>
      <c r="M24" s="32">
        <v>1</v>
      </c>
      <c r="N24" s="32" t="s">
        <v>270</v>
      </c>
      <c r="O24" s="30"/>
      <c r="P24" s="30"/>
      <c r="Q24" s="89"/>
    </row>
    <row r="25" spans="1:17" x14ac:dyDescent="0.25">
      <c r="A25" s="5" t="s">
        <v>350</v>
      </c>
      <c r="B25" s="12" t="s">
        <v>0</v>
      </c>
      <c r="C25" s="2" t="s">
        <v>291</v>
      </c>
      <c r="D25" s="12" t="s">
        <v>25</v>
      </c>
      <c r="E25" s="20" t="s">
        <v>29</v>
      </c>
      <c r="F25" s="12" t="s">
        <v>8</v>
      </c>
      <c r="G25" s="12" t="s">
        <v>30</v>
      </c>
      <c r="H25" s="12" t="s">
        <v>2</v>
      </c>
      <c r="I25" s="58" t="str">
        <f t="shared" si="1"/>
        <v>SITE-BAT-NIV-ZONE-CVC-CTA-XXX-FLT-003-SOUF.F9-TA</v>
      </c>
      <c r="J25" s="1" t="s">
        <v>147</v>
      </c>
      <c r="K25" s="57" t="str">
        <f t="shared" si="2"/>
        <v>SITE-BAT-NIV-ZONE-CVC-CTA-XXX - Alarme encrassement filtre soufflage F9</v>
      </c>
      <c r="L25" s="9" t="s">
        <v>263</v>
      </c>
      <c r="M25" s="32">
        <v>1</v>
      </c>
      <c r="N25" s="32" t="s">
        <v>270</v>
      </c>
      <c r="O25" s="30"/>
      <c r="P25" s="30"/>
      <c r="Q25" s="89"/>
    </row>
    <row r="26" spans="1:17" x14ac:dyDescent="0.25">
      <c r="A26" s="5" t="s">
        <v>350</v>
      </c>
      <c r="B26" s="9" t="s">
        <v>0</v>
      </c>
      <c r="C26" s="2" t="s">
        <v>291</v>
      </c>
      <c r="D26" s="9" t="s">
        <v>25</v>
      </c>
      <c r="E26" s="19" t="s">
        <v>29</v>
      </c>
      <c r="F26" s="9" t="s">
        <v>8</v>
      </c>
      <c r="G26" s="9" t="s">
        <v>81</v>
      </c>
      <c r="H26" s="9" t="s">
        <v>2</v>
      </c>
      <c r="I26" s="58" t="str">
        <f t="shared" si="1"/>
        <v>SITE-BAT-NIV-ZONE-CVC-CTA-XXX-FLT-003-SOUF.H14-TA</v>
      </c>
      <c r="J26" s="1" t="s">
        <v>128</v>
      </c>
      <c r="K26" s="57" t="str">
        <f t="shared" si="2"/>
        <v>SITE-BAT-NIV-ZONE-CVC-CTA-XXX - Alarme encrassement filtre soufflage E10</v>
      </c>
      <c r="L26" s="9" t="s">
        <v>263</v>
      </c>
      <c r="M26" s="32">
        <v>1</v>
      </c>
      <c r="N26" s="32" t="s">
        <v>270</v>
      </c>
      <c r="O26" s="30"/>
      <c r="P26" s="30"/>
      <c r="Q26" s="89"/>
    </row>
    <row r="27" spans="1:17" x14ac:dyDescent="0.25">
      <c r="A27" s="5" t="s">
        <v>350</v>
      </c>
      <c r="B27" s="9" t="s">
        <v>0</v>
      </c>
      <c r="C27" s="2" t="s">
        <v>291</v>
      </c>
      <c r="D27" s="9" t="s">
        <v>25</v>
      </c>
      <c r="E27" s="19" t="s">
        <v>44</v>
      </c>
      <c r="F27" s="9" t="s">
        <v>8</v>
      </c>
      <c r="G27" s="9" t="s">
        <v>148</v>
      </c>
      <c r="H27" s="9" t="s">
        <v>2</v>
      </c>
      <c r="I27" s="58" t="str">
        <f t="shared" si="1"/>
        <v>SITE-BAT-NIV-ZONE-CVC-CTA-XXX-FLT-004-SOUF.CHA-TA</v>
      </c>
      <c r="J27" s="1" t="s">
        <v>149</v>
      </c>
      <c r="K27" s="57" t="str">
        <f t="shared" si="2"/>
        <v>SITE-BAT-NIV-ZONE-CVC-CTA-XXX - Alarme encrassement filtre à charbon au soufflage  en aval de la CTA</v>
      </c>
      <c r="L27" s="9" t="s">
        <v>263</v>
      </c>
      <c r="M27" s="32">
        <v>1</v>
      </c>
      <c r="N27" s="32" t="s">
        <v>270</v>
      </c>
      <c r="O27" s="30"/>
      <c r="P27" s="30"/>
      <c r="Q27" s="89"/>
    </row>
    <row r="28" spans="1:17" x14ac:dyDescent="0.25">
      <c r="A28" s="5" t="s">
        <v>350</v>
      </c>
      <c r="B28" s="9" t="s">
        <v>0</v>
      </c>
      <c r="C28" s="2" t="s">
        <v>291</v>
      </c>
      <c r="D28" s="9" t="s">
        <v>25</v>
      </c>
      <c r="E28" s="19" t="s">
        <v>44</v>
      </c>
      <c r="F28" s="9" t="s">
        <v>8</v>
      </c>
      <c r="G28" s="9" t="s">
        <v>81</v>
      </c>
      <c r="H28" s="9" t="s">
        <v>2</v>
      </c>
      <c r="I28" s="58" t="str">
        <f t="shared" si="1"/>
        <v>SITE-BAT-NIV-ZONE-CVC-CTA-XXX-FLT-004-SOUF.H14-TA</v>
      </c>
      <c r="J28" s="1" t="s">
        <v>163</v>
      </c>
      <c r="K28" s="57" t="str">
        <f t="shared" si="2"/>
        <v>SITE-BAT-NIV-ZONE-CVC-CTA-XXX - Alarme encrassement filtre soufflage H14</v>
      </c>
      <c r="L28" s="9" t="s">
        <v>263</v>
      </c>
      <c r="M28" s="32">
        <v>1</v>
      </c>
      <c r="N28" s="32" t="s">
        <v>270</v>
      </c>
      <c r="O28" s="30"/>
      <c r="P28" s="30"/>
      <c r="Q28" s="89"/>
    </row>
    <row r="29" spans="1:17" x14ac:dyDescent="0.25">
      <c r="A29" s="5" t="s">
        <v>350</v>
      </c>
      <c r="B29" s="12" t="s">
        <v>0</v>
      </c>
      <c r="C29" s="2" t="s">
        <v>291</v>
      </c>
      <c r="D29" s="9" t="s">
        <v>25</v>
      </c>
      <c r="E29" s="19" t="s">
        <v>46</v>
      </c>
      <c r="F29" s="9" t="s">
        <v>10</v>
      </c>
      <c r="G29" s="9" t="s">
        <v>89</v>
      </c>
      <c r="H29" s="9" t="s">
        <v>2</v>
      </c>
      <c r="I29" s="58" t="str">
        <f t="shared" si="1"/>
        <v>SITE-BAT-NIV-ZONE-CVC-CTA-XXX-FLT-005-REPR.F7-TA</v>
      </c>
      <c r="J29" s="1" t="s">
        <v>129</v>
      </c>
      <c r="K29" s="57" t="str">
        <f t="shared" si="2"/>
        <v>SITE-BAT-NIV-ZONE-CVC-CTA-XXX - Alarme encrassement filtre reprise F7</v>
      </c>
      <c r="L29" s="9" t="s">
        <v>263</v>
      </c>
      <c r="M29" s="32">
        <v>1</v>
      </c>
      <c r="N29" s="32" t="s">
        <v>270</v>
      </c>
      <c r="O29" s="30"/>
      <c r="P29" s="30"/>
      <c r="Q29" s="89"/>
    </row>
    <row r="30" spans="1:17" x14ac:dyDescent="0.25">
      <c r="A30" s="5" t="s">
        <v>350</v>
      </c>
      <c r="B30" s="12" t="s">
        <v>0</v>
      </c>
      <c r="C30" s="2" t="s">
        <v>291</v>
      </c>
      <c r="D30" s="12" t="s">
        <v>25</v>
      </c>
      <c r="E30" s="19" t="s">
        <v>46</v>
      </c>
      <c r="F30" s="12" t="s">
        <v>10</v>
      </c>
      <c r="G30" s="12" t="s">
        <v>27</v>
      </c>
      <c r="H30" s="12" t="s">
        <v>2</v>
      </c>
      <c r="I30" s="58" t="str">
        <f t="shared" si="1"/>
        <v>SITE-BAT-NIV-ZONE-CVC-CTA-XXX-FLT-005-REPR.M5-TA</v>
      </c>
      <c r="J30" s="1" t="s">
        <v>137</v>
      </c>
      <c r="K30" s="57" t="str">
        <f t="shared" si="2"/>
        <v>SITE-BAT-NIV-ZONE-CVC-CTA-XXX - Alarme encrassement filtre reprise M5</v>
      </c>
      <c r="L30" s="9" t="s">
        <v>263</v>
      </c>
      <c r="M30" s="32">
        <v>1</v>
      </c>
      <c r="N30" s="32" t="s">
        <v>270</v>
      </c>
      <c r="O30" s="30"/>
      <c r="P30" s="30"/>
      <c r="Q30" s="89"/>
    </row>
    <row r="31" spans="1:17" x14ac:dyDescent="0.25">
      <c r="A31" s="5" t="s">
        <v>350</v>
      </c>
      <c r="B31" s="9" t="s">
        <v>0</v>
      </c>
      <c r="C31" s="2" t="s">
        <v>291</v>
      </c>
      <c r="D31" s="9" t="s">
        <v>25</v>
      </c>
      <c r="E31" s="19" t="s">
        <v>46</v>
      </c>
      <c r="F31" s="9" t="s">
        <v>10</v>
      </c>
      <c r="G31" s="9" t="s">
        <v>81</v>
      </c>
      <c r="H31" s="9" t="s">
        <v>2</v>
      </c>
      <c r="I31" s="58" t="str">
        <f t="shared" si="1"/>
        <v>SITE-BAT-NIV-ZONE-CVC-CTA-XXX-FLT-005-REPR.H14-TA</v>
      </c>
      <c r="J31" s="1" t="s">
        <v>157</v>
      </c>
      <c r="K31" s="57" t="str">
        <f t="shared" si="2"/>
        <v>SITE-BAT-NIV-ZONE-CVC-CTA-XXX - Alarme encrassement filtre reprise H14 - 1</v>
      </c>
      <c r="L31" s="9" t="s">
        <v>263</v>
      </c>
      <c r="M31" s="32">
        <v>1</v>
      </c>
      <c r="N31" s="32" t="s">
        <v>270</v>
      </c>
      <c r="O31" s="30"/>
      <c r="P31" s="30"/>
      <c r="Q31" s="89"/>
    </row>
    <row r="32" spans="1:17" x14ac:dyDescent="0.25">
      <c r="A32" s="5" t="s">
        <v>350</v>
      </c>
      <c r="B32" s="9" t="s">
        <v>0</v>
      </c>
      <c r="C32" s="2" t="s">
        <v>291</v>
      </c>
      <c r="D32" s="9" t="s">
        <v>25</v>
      </c>
      <c r="E32" s="19" t="s">
        <v>46</v>
      </c>
      <c r="F32" s="9" t="s">
        <v>10</v>
      </c>
      <c r="G32" s="9" t="s">
        <v>91</v>
      </c>
      <c r="H32" s="9" t="s">
        <v>2</v>
      </c>
      <c r="I32" s="58" t="str">
        <f t="shared" si="1"/>
        <v>SITE-BAT-NIV-ZONE-CVC-CTA-XXX-FLT-005-REPR.M6-TA</v>
      </c>
      <c r="J32" s="1" t="s">
        <v>164</v>
      </c>
      <c r="K32" s="57" t="str">
        <f t="shared" si="2"/>
        <v>SITE-BAT-NIV-ZONE-CVC-CTA-XXX - Alarme encrassement filtre BOP M6</v>
      </c>
      <c r="L32" s="9" t="s">
        <v>263</v>
      </c>
      <c r="M32" s="32">
        <v>1</v>
      </c>
      <c r="N32" s="32" t="s">
        <v>270</v>
      </c>
      <c r="O32" s="30"/>
      <c r="P32" s="30"/>
      <c r="Q32" s="89"/>
    </row>
    <row r="33" spans="1:17" x14ac:dyDescent="0.25">
      <c r="A33" s="5" t="s">
        <v>350</v>
      </c>
      <c r="B33" s="14" t="s">
        <v>0</v>
      </c>
      <c r="C33" s="2" t="s">
        <v>291</v>
      </c>
      <c r="D33" s="14" t="s">
        <v>25</v>
      </c>
      <c r="E33" s="15" t="s">
        <v>46</v>
      </c>
      <c r="F33" s="16" t="s">
        <v>10</v>
      </c>
      <c r="G33" s="16" t="s">
        <v>28</v>
      </c>
      <c r="H33" s="3" t="s">
        <v>2</v>
      </c>
      <c r="I33" s="58" t="str">
        <f t="shared" si="1"/>
        <v>SITE-BAT-NIV-ZONE-CVC-CTA-XXX-FLT-005-REPR.F8-TA</v>
      </c>
      <c r="J33" s="1" t="s">
        <v>32</v>
      </c>
      <c r="K33" s="57" t="str">
        <f t="shared" si="2"/>
        <v>SITE-BAT-NIV-ZONE-CVC-CTA-XXX - Encrassement filtre reprise F8</v>
      </c>
      <c r="L33" s="9" t="s">
        <v>263</v>
      </c>
      <c r="M33" s="32">
        <v>1</v>
      </c>
      <c r="N33" s="32" t="s">
        <v>270</v>
      </c>
      <c r="O33" s="30"/>
      <c r="P33" s="30"/>
      <c r="Q33" s="89"/>
    </row>
    <row r="34" spans="1:17" x14ac:dyDescent="0.25">
      <c r="A34" s="5" t="s">
        <v>350</v>
      </c>
      <c r="B34" s="9" t="s">
        <v>0</v>
      </c>
      <c r="C34" s="2" t="s">
        <v>291</v>
      </c>
      <c r="D34" s="9" t="s">
        <v>25</v>
      </c>
      <c r="E34" s="19" t="s">
        <v>31</v>
      </c>
      <c r="F34" s="9" t="s">
        <v>10</v>
      </c>
      <c r="G34" s="9" t="s">
        <v>148</v>
      </c>
      <c r="H34" s="9" t="s">
        <v>2</v>
      </c>
      <c r="I34" s="58" t="str">
        <f t="shared" si="1"/>
        <v>SITE-BAT-NIV-ZONE-CVC-CTA-XXX-FLT-006-REPR.CHA-TA</v>
      </c>
      <c r="J34" s="1" t="s">
        <v>154</v>
      </c>
      <c r="K34" s="57" t="str">
        <f t="shared" si="2"/>
        <v>SITE-BAT-NIV-ZONE-CVC-CTA-XXX - Alarme encrassement filtre à charbon reprise CA</v>
      </c>
      <c r="L34" s="9" t="s">
        <v>263</v>
      </c>
      <c r="M34" s="32">
        <v>1</v>
      </c>
      <c r="N34" s="32" t="s">
        <v>270</v>
      </c>
      <c r="O34" s="30"/>
      <c r="P34" s="30"/>
      <c r="Q34" s="89"/>
    </row>
    <row r="35" spans="1:17" x14ac:dyDescent="0.25">
      <c r="A35" s="5" t="s">
        <v>352</v>
      </c>
      <c r="B35" s="9" t="s">
        <v>0</v>
      </c>
      <c r="C35" s="2" t="s">
        <v>291</v>
      </c>
      <c r="D35" s="9" t="s">
        <v>25</v>
      </c>
      <c r="E35" s="19" t="s">
        <v>31</v>
      </c>
      <c r="F35" s="9" t="s">
        <v>10</v>
      </c>
      <c r="G35" s="9" t="s">
        <v>91</v>
      </c>
      <c r="H35" s="9" t="s">
        <v>2</v>
      </c>
      <c r="I35" s="58" t="str">
        <f t="shared" ref="I35" si="3">CONCATENATE("SITE-BAT-NIV-ZONE-CVC-",B35,"-",C35,"-",D35,"-",E35,"-",F35,IF(G35="","","."),G35,"-",H35)</f>
        <v>SITE-BAT-NIV-ZONE-CVC-CTA-XXX-FLT-006-REPR.M6-TA</v>
      </c>
      <c r="J35" s="1" t="s">
        <v>338</v>
      </c>
      <c r="K35" s="57" t="str">
        <f t="shared" ref="K35" si="4">CONCATENATE("SITE-BAT-NIV-ZONE-CVC-",B35,"-",C35," - ",J35)</f>
        <v>SITE-BAT-NIV-ZONE-CVC-CTA-XXX - Alarme encrassement filtre reprise M6 - 1</v>
      </c>
      <c r="L35" s="9" t="s">
        <v>263</v>
      </c>
      <c r="M35" s="32">
        <v>1</v>
      </c>
      <c r="N35" s="32" t="s">
        <v>270</v>
      </c>
      <c r="O35" s="30"/>
      <c r="P35" s="30"/>
      <c r="Q35" s="89"/>
    </row>
    <row r="36" spans="1:17" x14ac:dyDescent="0.25">
      <c r="A36" s="5" t="s">
        <v>350</v>
      </c>
      <c r="B36" s="9" t="s">
        <v>0</v>
      </c>
      <c r="C36" s="2" t="s">
        <v>291</v>
      </c>
      <c r="D36" s="9" t="s">
        <v>25</v>
      </c>
      <c r="E36" s="19" t="s">
        <v>31</v>
      </c>
      <c r="F36" s="9" t="s">
        <v>10</v>
      </c>
      <c r="G36" s="9" t="s">
        <v>81</v>
      </c>
      <c r="H36" s="9" t="s">
        <v>2</v>
      </c>
      <c r="I36" s="58" t="str">
        <f t="shared" si="1"/>
        <v>SITE-BAT-NIV-ZONE-CVC-CTA-XXX-FLT-006-REPR.H14-TA</v>
      </c>
      <c r="J36" s="1" t="s">
        <v>158</v>
      </c>
      <c r="K36" s="57" t="str">
        <f t="shared" si="2"/>
        <v>SITE-BAT-NIV-ZONE-CVC-CTA-XXX - Alarme encrassement filtre reprise H14 - 2</v>
      </c>
      <c r="L36" s="9" t="s">
        <v>263</v>
      </c>
      <c r="M36" s="32">
        <v>1</v>
      </c>
      <c r="N36" s="32" t="s">
        <v>270</v>
      </c>
      <c r="O36" s="30"/>
      <c r="P36" s="30"/>
      <c r="Q36" s="89"/>
    </row>
    <row r="37" spans="1:17" x14ac:dyDescent="0.25">
      <c r="A37" s="5" t="s">
        <v>350</v>
      </c>
      <c r="B37" s="9" t="s">
        <v>0</v>
      </c>
      <c r="C37" s="2" t="s">
        <v>291</v>
      </c>
      <c r="D37" s="9" t="s">
        <v>12</v>
      </c>
      <c r="E37" s="19" t="s">
        <v>19</v>
      </c>
      <c r="F37" s="9" t="s">
        <v>10</v>
      </c>
      <c r="G37" s="9" t="s">
        <v>81</v>
      </c>
      <c r="H37" s="9" t="s">
        <v>38</v>
      </c>
      <c r="I37" s="58" t="str">
        <f t="shared" si="1"/>
        <v>SITE-BAT-NIV-ZONE-CVC-CTA-XXX-PT-002-REPR.H14-TM</v>
      </c>
      <c r="J37" s="1" t="s">
        <v>121</v>
      </c>
      <c r="K37" s="57" t="str">
        <f t="shared" si="2"/>
        <v>SITE-BAT-NIV-ZONE-CVC-CTA-XXX - Sonde encrassement filtre terminal</v>
      </c>
      <c r="L37" s="32"/>
      <c r="M37" s="32"/>
      <c r="N37" s="32"/>
      <c r="O37" s="30">
        <v>5</v>
      </c>
      <c r="P37" s="30" t="s">
        <v>282</v>
      </c>
      <c r="Q37" s="89"/>
    </row>
    <row r="38" spans="1:17" x14ac:dyDescent="0.25">
      <c r="A38" s="5" t="s">
        <v>350</v>
      </c>
      <c r="B38" s="12" t="s">
        <v>0</v>
      </c>
      <c r="C38" s="2" t="s">
        <v>291</v>
      </c>
      <c r="D38" s="9" t="s">
        <v>4</v>
      </c>
      <c r="E38" s="20" t="s">
        <v>5</v>
      </c>
      <c r="F38" s="9" t="s">
        <v>1</v>
      </c>
      <c r="G38" s="9"/>
      <c r="H38" s="9" t="s">
        <v>2</v>
      </c>
      <c r="I38" s="58" t="str">
        <f t="shared" si="1"/>
        <v>SITE-BAT-NIV-ZONE-CVC-CTA-XXX-GEL-001-SYN-TA</v>
      </c>
      <c r="J38" s="1" t="s">
        <v>123</v>
      </c>
      <c r="K38" s="57" t="str">
        <f t="shared" si="2"/>
        <v>SITE-BAT-NIV-ZONE-CVC-CTA-XXX - Défaut thermostat antigel</v>
      </c>
      <c r="L38" s="9" t="s">
        <v>264</v>
      </c>
      <c r="M38" s="32">
        <v>1</v>
      </c>
      <c r="N38" s="32" t="s">
        <v>270</v>
      </c>
      <c r="O38" s="30">
        <v>5</v>
      </c>
      <c r="P38" s="30" t="s">
        <v>282</v>
      </c>
      <c r="Q38" s="89"/>
    </row>
    <row r="39" spans="1:17" x14ac:dyDescent="0.25">
      <c r="A39" s="5" t="s">
        <v>350</v>
      </c>
      <c r="B39" s="9" t="s">
        <v>0</v>
      </c>
      <c r="C39" s="2" t="s">
        <v>291</v>
      </c>
      <c r="D39" s="9" t="s">
        <v>102</v>
      </c>
      <c r="E39" s="19" t="s">
        <v>5</v>
      </c>
      <c r="F39" s="9" t="s">
        <v>8</v>
      </c>
      <c r="G39" s="9"/>
      <c r="H39" s="9" t="s">
        <v>2</v>
      </c>
      <c r="I39" s="58" t="str">
        <f t="shared" si="1"/>
        <v>SITE-BAT-NIV-ZONE-CVC-CTA-XXX-HUM-001-SOUF-TA</v>
      </c>
      <c r="J39" s="1" t="s">
        <v>150</v>
      </c>
      <c r="K39" s="57" t="str">
        <f t="shared" si="2"/>
        <v>SITE-BAT-NIV-ZONE-CVC-CTA-XXX - Alarme humidificateur</v>
      </c>
      <c r="L39" s="9" t="s">
        <v>264</v>
      </c>
      <c r="M39" s="32">
        <v>1</v>
      </c>
      <c r="N39" s="32" t="s">
        <v>270</v>
      </c>
      <c r="O39" s="30"/>
      <c r="P39" s="30"/>
      <c r="Q39" s="89"/>
    </row>
    <row r="40" spans="1:17" x14ac:dyDescent="0.25">
      <c r="A40" s="5" t="s">
        <v>350</v>
      </c>
      <c r="B40" s="9" t="s">
        <v>0</v>
      </c>
      <c r="C40" s="2" t="s">
        <v>291</v>
      </c>
      <c r="D40" s="9" t="s">
        <v>102</v>
      </c>
      <c r="E40" s="19" t="s">
        <v>5</v>
      </c>
      <c r="F40" s="9" t="s">
        <v>8</v>
      </c>
      <c r="G40" s="9" t="s">
        <v>151</v>
      </c>
      <c r="H40" s="9" t="s">
        <v>2</v>
      </c>
      <c r="I40" s="58" t="str">
        <f t="shared" si="1"/>
        <v>SITE-BAT-NIV-ZONE-CVC-CTA-XXX-HUM-001-SOUF.VH-TA</v>
      </c>
      <c r="J40" s="1" t="s">
        <v>152</v>
      </c>
      <c r="K40" s="57" t="str">
        <f t="shared" si="2"/>
        <v xml:space="preserve">SITE-BAT-NIV-ZONE-CVC-CTA-XXX - Alarme hygrométrie haute soufflage </v>
      </c>
      <c r="L40" s="9" t="s">
        <v>264</v>
      </c>
      <c r="M40" s="32">
        <v>1</v>
      </c>
      <c r="N40" s="32" t="s">
        <v>270</v>
      </c>
      <c r="O40" s="30"/>
      <c r="P40" s="30"/>
      <c r="Q40" s="89"/>
    </row>
    <row r="41" spans="1:17" x14ac:dyDescent="0.25">
      <c r="A41" s="5" t="s">
        <v>350</v>
      </c>
      <c r="B41" s="9" t="s">
        <v>0</v>
      </c>
      <c r="C41" s="2" t="s">
        <v>291</v>
      </c>
      <c r="D41" s="9" t="s">
        <v>102</v>
      </c>
      <c r="E41" s="19" t="s">
        <v>5</v>
      </c>
      <c r="F41" s="9" t="s">
        <v>8</v>
      </c>
      <c r="G41" s="9"/>
      <c r="H41" s="9" t="s">
        <v>38</v>
      </c>
      <c r="I41" s="58" t="str">
        <f t="shared" si="1"/>
        <v>SITE-BAT-NIV-ZONE-CVC-CTA-XXX-HUM-001-SOUF-TM</v>
      </c>
      <c r="J41" s="1" t="s">
        <v>153</v>
      </c>
      <c r="K41" s="57" t="str">
        <f t="shared" si="2"/>
        <v>SITE-BAT-NIV-ZONE-CVC-CTA-XXX - Valeur marche humidificateur</v>
      </c>
      <c r="L41" s="32"/>
      <c r="M41" s="32"/>
      <c r="N41" s="32"/>
      <c r="O41" s="30">
        <v>5</v>
      </c>
      <c r="P41" s="30" t="s">
        <v>282</v>
      </c>
      <c r="Q41" s="89"/>
    </row>
    <row r="42" spans="1:17" x14ac:dyDescent="0.25">
      <c r="A42" s="5" t="s">
        <v>350</v>
      </c>
      <c r="B42" s="12" t="s">
        <v>0</v>
      </c>
      <c r="C42" s="2" t="s">
        <v>291</v>
      </c>
      <c r="D42" s="9" t="s">
        <v>92</v>
      </c>
      <c r="E42" s="19" t="s">
        <v>5</v>
      </c>
      <c r="F42" s="9" t="s">
        <v>48</v>
      </c>
      <c r="G42" s="9"/>
      <c r="H42" s="9" t="s">
        <v>2</v>
      </c>
      <c r="I42" s="58" t="str">
        <f t="shared" si="1"/>
        <v>SITE-BAT-NIV-ZONE-CVC-CTA-XXX-PMP-001-RECUP-TA</v>
      </c>
      <c r="J42" s="1" t="s">
        <v>71</v>
      </c>
      <c r="K42" s="57" t="str">
        <f t="shared" si="2"/>
        <v>SITE-BAT-NIV-ZONE-CVC-CTA-XXX - Alarme pompe de récupération</v>
      </c>
      <c r="L42" s="9" t="s">
        <v>264</v>
      </c>
      <c r="M42" s="32">
        <v>1</v>
      </c>
      <c r="N42" s="32" t="s">
        <v>270</v>
      </c>
      <c r="O42" s="30"/>
      <c r="P42" s="30"/>
      <c r="Q42" s="89"/>
    </row>
    <row r="43" spans="1:17" x14ac:dyDescent="0.25">
      <c r="A43" s="5" t="s">
        <v>350</v>
      </c>
      <c r="B43" s="12" t="s">
        <v>0</v>
      </c>
      <c r="C43" s="2" t="s">
        <v>291</v>
      </c>
      <c r="D43" s="9" t="s">
        <v>92</v>
      </c>
      <c r="E43" s="19" t="s">
        <v>5</v>
      </c>
      <c r="F43" s="9" t="s">
        <v>48</v>
      </c>
      <c r="G43" s="9"/>
      <c r="H43" s="9" t="s">
        <v>23</v>
      </c>
      <c r="I43" s="58" t="str">
        <f t="shared" si="1"/>
        <v>SITE-BAT-NIV-ZONE-CVC-CTA-XXX-PMP-001-RECUP-TS</v>
      </c>
      <c r="J43" s="1" t="s">
        <v>297</v>
      </c>
      <c r="K43" s="57" t="str">
        <f t="shared" si="2"/>
        <v>SITE-BAT-NIV-ZONE-CVC-CTA-XXX - Marche pompe de récupération</v>
      </c>
      <c r="L43" s="9"/>
      <c r="M43" s="32"/>
      <c r="N43" s="32" t="s">
        <v>271</v>
      </c>
      <c r="O43" s="30"/>
      <c r="P43" s="30"/>
      <c r="Q43" s="89"/>
    </row>
    <row r="44" spans="1:17" x14ac:dyDescent="0.25">
      <c r="A44" s="5" t="s">
        <v>350</v>
      </c>
      <c r="B44" s="12" t="s">
        <v>0</v>
      </c>
      <c r="C44" s="2" t="s">
        <v>291</v>
      </c>
      <c r="D44" s="9" t="s">
        <v>92</v>
      </c>
      <c r="E44" s="19" t="s">
        <v>5</v>
      </c>
      <c r="F44" s="9" t="s">
        <v>72</v>
      </c>
      <c r="G44" s="9"/>
      <c r="H44" s="9" t="s">
        <v>2</v>
      </c>
      <c r="I44" s="58" t="str">
        <f t="shared" si="1"/>
        <v>SITE-BAT-NIV-ZONE-CVC-CTA-XXX-PMP-001-PSL-TA</v>
      </c>
      <c r="J44" s="1" t="s">
        <v>125</v>
      </c>
      <c r="K44" s="57" t="str">
        <f t="shared" si="2"/>
        <v>SITE-BAT-NIV-ZONE-CVC-CTA-XXX - Alarme manque d'eau circuit de récupération</v>
      </c>
      <c r="L44" s="9" t="s">
        <v>264</v>
      </c>
      <c r="M44" s="32">
        <v>1</v>
      </c>
      <c r="N44" s="32" t="s">
        <v>270</v>
      </c>
      <c r="O44" s="30"/>
      <c r="P44" s="30"/>
      <c r="Q44" s="89"/>
    </row>
    <row r="45" spans="1:17" x14ac:dyDescent="0.25">
      <c r="A45" s="5" t="s">
        <v>350</v>
      </c>
      <c r="B45" s="12" t="s">
        <v>0</v>
      </c>
      <c r="C45" s="2" t="s">
        <v>291</v>
      </c>
      <c r="D45" s="9" t="s">
        <v>12</v>
      </c>
      <c r="E45" s="19" t="s">
        <v>5</v>
      </c>
      <c r="F45" s="9" t="s">
        <v>8</v>
      </c>
      <c r="G45" s="9" t="s">
        <v>13</v>
      </c>
      <c r="H45" s="9" t="s">
        <v>2</v>
      </c>
      <c r="I45" s="58" t="str">
        <f t="shared" si="1"/>
        <v>SITE-BAT-NIV-ZONE-CVC-CTA-XXX-PT-001-SOUF.HP-TA</v>
      </c>
      <c r="J45" s="1" t="s">
        <v>14</v>
      </c>
      <c r="K45" s="57" t="str">
        <f t="shared" si="2"/>
        <v>SITE-BAT-NIV-ZONE-CVC-CTA-XXX - Défaut HP CCF soufflage</v>
      </c>
      <c r="L45" s="9" t="s">
        <v>264</v>
      </c>
      <c r="M45" s="32">
        <v>1</v>
      </c>
      <c r="N45" s="32" t="s">
        <v>270</v>
      </c>
      <c r="O45" s="30"/>
      <c r="P45" s="30"/>
      <c r="Q45" s="89"/>
    </row>
    <row r="46" spans="1:17" x14ac:dyDescent="0.25">
      <c r="A46" s="5" t="s">
        <v>350</v>
      </c>
      <c r="B46" s="12" t="s">
        <v>0</v>
      </c>
      <c r="C46" s="2" t="s">
        <v>291</v>
      </c>
      <c r="D46" s="9" t="s">
        <v>12</v>
      </c>
      <c r="E46" s="19" t="s">
        <v>5</v>
      </c>
      <c r="F46" s="9" t="s">
        <v>8</v>
      </c>
      <c r="G46" s="9"/>
      <c r="H46" s="9" t="s">
        <v>38</v>
      </c>
      <c r="I46" s="58" t="str">
        <f t="shared" si="1"/>
        <v>SITE-BAT-NIV-ZONE-CVC-CTA-XXX-PT-001-SOUF-TM</v>
      </c>
      <c r="J46" s="1" t="s">
        <v>49</v>
      </c>
      <c r="K46" s="57" t="str">
        <f t="shared" si="2"/>
        <v>SITE-BAT-NIV-ZONE-CVC-CTA-XXX - Sonde de pression soufflage</v>
      </c>
      <c r="L46" s="32"/>
      <c r="M46" s="32"/>
      <c r="N46" s="32"/>
      <c r="O46" s="30">
        <v>10</v>
      </c>
      <c r="P46" s="30" t="s">
        <v>281</v>
      </c>
      <c r="Q46" s="89"/>
    </row>
    <row r="47" spans="1:17" x14ac:dyDescent="0.25">
      <c r="A47" s="5" t="s">
        <v>350</v>
      </c>
      <c r="B47" s="12" t="s">
        <v>0</v>
      </c>
      <c r="C47" s="2" t="s">
        <v>291</v>
      </c>
      <c r="D47" s="9" t="s">
        <v>12</v>
      </c>
      <c r="E47" s="19" t="s">
        <v>5</v>
      </c>
      <c r="F47" s="9" t="s">
        <v>8</v>
      </c>
      <c r="G47" s="9" t="s">
        <v>73</v>
      </c>
      <c r="H47" s="9" t="s">
        <v>38</v>
      </c>
      <c r="I47" s="58" t="str">
        <f t="shared" si="1"/>
        <v>SITE-BAT-NIV-ZONE-CVC-CTA-XXX-PT-001-SOUF.CONS-TM</v>
      </c>
      <c r="J47" s="1" t="s">
        <v>133</v>
      </c>
      <c r="K47" s="57" t="str">
        <f t="shared" si="2"/>
        <v>SITE-BAT-NIV-ZONE-CVC-CTA-XXX - Consigne pression de soufflage</v>
      </c>
      <c r="L47" s="32"/>
      <c r="M47" s="32"/>
      <c r="N47" s="32"/>
      <c r="O47" s="30">
        <v>10</v>
      </c>
      <c r="P47" s="30" t="s">
        <v>281</v>
      </c>
      <c r="Q47" s="89"/>
    </row>
    <row r="48" spans="1:17" x14ac:dyDescent="0.25">
      <c r="A48" s="5" t="s">
        <v>350</v>
      </c>
      <c r="B48" s="9" t="s">
        <v>0</v>
      </c>
      <c r="C48" s="2" t="s">
        <v>291</v>
      </c>
      <c r="D48" s="9" t="s">
        <v>12</v>
      </c>
      <c r="E48" s="19" t="s">
        <v>5</v>
      </c>
      <c r="F48" s="9" t="s">
        <v>8</v>
      </c>
      <c r="G48" s="9"/>
      <c r="H48" s="9" t="s">
        <v>53</v>
      </c>
      <c r="I48" s="58" t="str">
        <f t="shared" si="1"/>
        <v>SITE-BAT-NIV-ZONE-CVC-CTA-XXX-PT-001-SOUF-TR</v>
      </c>
      <c r="J48" s="1" t="s">
        <v>133</v>
      </c>
      <c r="K48" s="57" t="str">
        <f t="shared" si="2"/>
        <v>SITE-BAT-NIV-ZONE-CVC-CTA-XXX - Consigne pression de soufflage</v>
      </c>
      <c r="L48" s="32"/>
      <c r="M48" s="32"/>
      <c r="N48" s="32"/>
      <c r="O48" s="30">
        <v>10</v>
      </c>
      <c r="P48" s="30" t="s">
        <v>281</v>
      </c>
      <c r="Q48" s="89"/>
    </row>
    <row r="49" spans="1:17" x14ac:dyDescent="0.25">
      <c r="A49" s="5" t="s">
        <v>350</v>
      </c>
      <c r="B49" s="12" t="s">
        <v>0</v>
      </c>
      <c r="C49" s="2" t="s">
        <v>291</v>
      </c>
      <c r="D49" s="9" t="s">
        <v>12</v>
      </c>
      <c r="E49" s="19" t="s">
        <v>19</v>
      </c>
      <c r="F49" s="9" t="s">
        <v>10</v>
      </c>
      <c r="G49" s="9" t="s">
        <v>15</v>
      </c>
      <c r="H49" s="9" t="s">
        <v>2</v>
      </c>
      <c r="I49" s="58" t="str">
        <f t="shared" si="1"/>
        <v>SITE-BAT-NIV-ZONE-CVC-CTA-XXX-PT-002-REPR.BP-TA</v>
      </c>
      <c r="J49" s="1" t="s">
        <v>16</v>
      </c>
      <c r="K49" s="57" t="str">
        <f t="shared" si="2"/>
        <v>SITE-BAT-NIV-ZONE-CVC-CTA-XXX - Défaut BP CCF reprise</v>
      </c>
      <c r="L49" s="9" t="s">
        <v>264</v>
      </c>
      <c r="M49" s="32">
        <v>1</v>
      </c>
      <c r="N49" s="32" t="s">
        <v>270</v>
      </c>
      <c r="O49" s="30"/>
      <c r="P49" s="30"/>
      <c r="Q49" s="89"/>
    </row>
    <row r="50" spans="1:17" x14ac:dyDescent="0.25">
      <c r="A50" s="5" t="s">
        <v>350</v>
      </c>
      <c r="B50" s="12" t="s">
        <v>0</v>
      </c>
      <c r="C50" s="2" t="s">
        <v>291</v>
      </c>
      <c r="D50" s="9" t="s">
        <v>12</v>
      </c>
      <c r="E50" s="19" t="s">
        <v>19</v>
      </c>
      <c r="F50" s="9" t="s">
        <v>10</v>
      </c>
      <c r="G50" s="9"/>
      <c r="H50" s="9" t="s">
        <v>38</v>
      </c>
      <c r="I50" s="58" t="str">
        <f t="shared" si="1"/>
        <v>SITE-BAT-NIV-ZONE-CVC-CTA-XXX-PT-002-REPR-TM</v>
      </c>
      <c r="J50" s="1" t="s">
        <v>50</v>
      </c>
      <c r="K50" s="57" t="str">
        <f t="shared" si="2"/>
        <v>SITE-BAT-NIV-ZONE-CVC-CTA-XXX - Sonde de pression reprise</v>
      </c>
      <c r="L50" s="32"/>
      <c r="M50" s="32"/>
      <c r="N50" s="32"/>
      <c r="O50" s="30">
        <v>10</v>
      </c>
      <c r="P50" s="30" t="s">
        <v>281</v>
      </c>
      <c r="Q50" s="89"/>
    </row>
    <row r="51" spans="1:17" x14ac:dyDescent="0.25">
      <c r="A51" s="5" t="s">
        <v>350</v>
      </c>
      <c r="B51" s="12" t="s">
        <v>0</v>
      </c>
      <c r="C51" s="2" t="s">
        <v>291</v>
      </c>
      <c r="D51" s="9" t="s">
        <v>12</v>
      </c>
      <c r="E51" s="19" t="s">
        <v>19</v>
      </c>
      <c r="F51" s="9" t="s">
        <v>10</v>
      </c>
      <c r="G51" s="9" t="s">
        <v>73</v>
      </c>
      <c r="H51" s="9" t="s">
        <v>38</v>
      </c>
      <c r="I51" s="58" t="str">
        <f t="shared" si="1"/>
        <v>SITE-BAT-NIV-ZONE-CVC-CTA-XXX-PT-002-REPR.CONS-TM</v>
      </c>
      <c r="J51" s="1" t="s">
        <v>74</v>
      </c>
      <c r="K51" s="57" t="str">
        <f t="shared" si="2"/>
        <v>SITE-BAT-NIV-ZONE-CVC-CTA-XXX - Consigne pression de reprise</v>
      </c>
      <c r="L51" s="32"/>
      <c r="M51" s="32"/>
      <c r="N51" s="32"/>
      <c r="O51" s="30">
        <v>10</v>
      </c>
      <c r="P51" s="30" t="s">
        <v>281</v>
      </c>
      <c r="Q51" s="89"/>
    </row>
    <row r="52" spans="1:17" x14ac:dyDescent="0.25">
      <c r="A52" s="5" t="s">
        <v>350</v>
      </c>
      <c r="B52" s="9" t="s">
        <v>0</v>
      </c>
      <c r="C52" s="2" t="s">
        <v>291</v>
      </c>
      <c r="D52" s="9" t="s">
        <v>12</v>
      </c>
      <c r="E52" s="19" t="s">
        <v>19</v>
      </c>
      <c r="F52" s="9" t="s">
        <v>10</v>
      </c>
      <c r="G52" s="9"/>
      <c r="H52" s="9" t="s">
        <v>53</v>
      </c>
      <c r="I52" s="58" t="str">
        <f t="shared" si="1"/>
        <v>SITE-BAT-NIV-ZONE-CVC-CTA-XXX-PT-002-REPR-TR</v>
      </c>
      <c r="J52" s="1" t="s">
        <v>74</v>
      </c>
      <c r="K52" s="57" t="str">
        <f t="shared" si="2"/>
        <v>SITE-BAT-NIV-ZONE-CVC-CTA-XXX - Consigne pression de reprise</v>
      </c>
      <c r="L52" s="32"/>
      <c r="M52" s="32"/>
      <c r="N52" s="32"/>
      <c r="O52" s="30">
        <v>10</v>
      </c>
      <c r="P52" s="30" t="s">
        <v>281</v>
      </c>
      <c r="Q52" s="89"/>
    </row>
    <row r="53" spans="1:17" x14ac:dyDescent="0.25">
      <c r="A53" s="5" t="s">
        <v>350</v>
      </c>
      <c r="B53" s="12" t="s">
        <v>0</v>
      </c>
      <c r="C53" s="2" t="s">
        <v>291</v>
      </c>
      <c r="D53" s="9" t="s">
        <v>12</v>
      </c>
      <c r="E53" s="19" t="s">
        <v>29</v>
      </c>
      <c r="F53" s="9" t="s">
        <v>138</v>
      </c>
      <c r="G53" s="9"/>
      <c r="H53" s="9" t="s">
        <v>38</v>
      </c>
      <c r="I53" s="58" t="str">
        <f t="shared" si="1"/>
        <v>SITE-BAT-NIV-ZONE-CVC-CTA-XXX-PT-003-SOP-TM</v>
      </c>
      <c r="J53" s="1" t="s">
        <v>139</v>
      </c>
      <c r="K53" s="57" t="str">
        <f t="shared" si="2"/>
        <v>SITE-BAT-NIV-ZONE-CVC-CTA-XXX - Sonde de pression différentielle entre SOP et circulation</v>
      </c>
      <c r="L53" s="32"/>
      <c r="M53" s="32"/>
      <c r="N53" s="32"/>
      <c r="O53" s="30">
        <v>1</v>
      </c>
      <c r="P53" s="30" t="s">
        <v>281</v>
      </c>
      <c r="Q53" s="89"/>
    </row>
    <row r="54" spans="1:17" x14ac:dyDescent="0.25">
      <c r="A54" s="5" t="s">
        <v>350</v>
      </c>
      <c r="B54" s="12" t="s">
        <v>0</v>
      </c>
      <c r="C54" s="2" t="s">
        <v>291</v>
      </c>
      <c r="D54" s="9" t="s">
        <v>33</v>
      </c>
      <c r="E54" s="19" t="s">
        <v>5</v>
      </c>
      <c r="F54" s="9" t="s">
        <v>34</v>
      </c>
      <c r="G54" s="9" t="s">
        <v>100</v>
      </c>
      <c r="H54" s="9" t="s">
        <v>23</v>
      </c>
      <c r="I54" s="58" t="str">
        <f t="shared" si="1"/>
        <v>SITE-BAT-NIV-ZONE-CVC-CTA-XXX-SMR-001-ANRJSOUF.O-TS</v>
      </c>
      <c r="J54" s="1" t="s">
        <v>35</v>
      </c>
      <c r="K54" s="57" t="str">
        <f t="shared" si="2"/>
        <v>SITE-BAT-NIV-ZONE-CVC-CTA-XXX - Etat registre air neuf, rejet et soufflage</v>
      </c>
      <c r="L54" s="32"/>
      <c r="M54" s="32"/>
      <c r="N54" s="32" t="s">
        <v>277</v>
      </c>
      <c r="O54" s="30"/>
      <c r="P54" s="30"/>
      <c r="Q54" s="89"/>
    </row>
    <row r="55" spans="1:17" x14ac:dyDescent="0.25">
      <c r="A55" s="5" t="s">
        <v>350</v>
      </c>
      <c r="B55" s="12" t="s">
        <v>0</v>
      </c>
      <c r="C55" s="2" t="s">
        <v>291</v>
      </c>
      <c r="D55" s="9" t="s">
        <v>33</v>
      </c>
      <c r="E55" s="20" t="s">
        <v>5</v>
      </c>
      <c r="F55" s="9" t="s">
        <v>34</v>
      </c>
      <c r="G55" s="9" t="s">
        <v>99</v>
      </c>
      <c r="H55" s="9" t="s">
        <v>23</v>
      </c>
      <c r="I55" s="58" t="str">
        <f t="shared" si="1"/>
        <v>SITE-BAT-NIV-ZONE-CVC-CTA-XXX-SMR-001-ANRJSOUF.F-TS</v>
      </c>
      <c r="J55" s="1" t="s">
        <v>144</v>
      </c>
      <c r="K55" s="57" t="str">
        <f t="shared" si="2"/>
        <v>SITE-BAT-NIV-ZONE-CVC-CTA-XXX - Etat registre air neuf position férmée</v>
      </c>
      <c r="L55" s="32"/>
      <c r="M55" s="32"/>
      <c r="N55" s="32" t="s">
        <v>276</v>
      </c>
      <c r="O55" s="30"/>
      <c r="P55" s="30"/>
      <c r="Q55" s="89"/>
    </row>
    <row r="56" spans="1:17" x14ac:dyDescent="0.25">
      <c r="A56" s="5" t="s">
        <v>350</v>
      </c>
      <c r="B56" s="14" t="s">
        <v>0</v>
      </c>
      <c r="C56" s="2" t="s">
        <v>291</v>
      </c>
      <c r="D56" s="16" t="s">
        <v>33</v>
      </c>
      <c r="E56" s="15" t="s">
        <v>5</v>
      </c>
      <c r="F56" s="16" t="s">
        <v>34</v>
      </c>
      <c r="G56" s="16"/>
      <c r="H56" s="4" t="s">
        <v>23</v>
      </c>
      <c r="I56" s="58" t="str">
        <f t="shared" si="1"/>
        <v>SITE-BAT-NIV-ZONE-CVC-CTA-XXX-SMR-001-ANRJSOUF-TS</v>
      </c>
      <c r="J56" s="1" t="s">
        <v>35</v>
      </c>
      <c r="K56" s="57" t="str">
        <f t="shared" si="2"/>
        <v>SITE-BAT-NIV-ZONE-CVC-CTA-XXX - Etat registre air neuf, rejet et soufflage</v>
      </c>
      <c r="L56" s="32"/>
      <c r="M56" s="32"/>
      <c r="N56" s="32" t="s">
        <v>299</v>
      </c>
      <c r="O56" s="30"/>
      <c r="P56" s="30"/>
      <c r="Q56" s="89"/>
    </row>
    <row r="57" spans="1:17" x14ac:dyDescent="0.25">
      <c r="A57" s="5" t="s">
        <v>350</v>
      </c>
      <c r="B57" s="14" t="s">
        <v>0</v>
      </c>
      <c r="C57" s="2" t="s">
        <v>291</v>
      </c>
      <c r="D57" s="14" t="s">
        <v>33</v>
      </c>
      <c r="E57" s="15" t="s">
        <v>5</v>
      </c>
      <c r="F57" s="16" t="s">
        <v>77</v>
      </c>
      <c r="G57" s="14"/>
      <c r="H57" s="4" t="s">
        <v>23</v>
      </c>
      <c r="I57" s="58" t="str">
        <f t="shared" si="1"/>
        <v>SITE-BAT-NIV-ZONE-CVC-CTA-XXX-SMR-001-ANSOUF-TS</v>
      </c>
      <c r="J57" s="1" t="s">
        <v>78</v>
      </c>
      <c r="K57" s="57" t="str">
        <f t="shared" si="2"/>
        <v>SITE-BAT-NIV-ZONE-CVC-CTA-XXX - Etat registre air neuf et soufflage</v>
      </c>
      <c r="L57" s="32"/>
      <c r="M57" s="32"/>
      <c r="N57" s="32" t="s">
        <v>299</v>
      </c>
      <c r="O57" s="30"/>
      <c r="P57" s="30"/>
      <c r="Q57" s="89"/>
    </row>
    <row r="58" spans="1:17" x14ac:dyDescent="0.25">
      <c r="A58" s="5" t="s">
        <v>350</v>
      </c>
      <c r="B58" s="14" t="s">
        <v>0</v>
      </c>
      <c r="C58" s="2" t="s">
        <v>291</v>
      </c>
      <c r="D58" s="14" t="s">
        <v>33</v>
      </c>
      <c r="E58" s="15" t="s">
        <v>5</v>
      </c>
      <c r="F58" s="16" t="s">
        <v>8</v>
      </c>
      <c r="G58" s="14"/>
      <c r="H58" s="4" t="s">
        <v>23</v>
      </c>
      <c r="I58" s="58" t="str">
        <f t="shared" si="1"/>
        <v>SITE-BAT-NIV-ZONE-CVC-CTA-XXX-SMR-001-SOUF-TS</v>
      </c>
      <c r="J58" s="1" t="s">
        <v>80</v>
      </c>
      <c r="K58" s="57" t="str">
        <f t="shared" si="2"/>
        <v>SITE-BAT-NIV-ZONE-CVC-CTA-XXX - Etat registre soufflage</v>
      </c>
      <c r="L58" s="32"/>
      <c r="M58" s="32"/>
      <c r="N58" s="32" t="s">
        <v>299</v>
      </c>
      <c r="O58" s="30"/>
      <c r="P58" s="30"/>
      <c r="Q58" s="89"/>
    </row>
    <row r="59" spans="1:17" x14ac:dyDescent="0.25">
      <c r="A59" s="5" t="s">
        <v>350</v>
      </c>
      <c r="B59" s="12" t="s">
        <v>0</v>
      </c>
      <c r="C59" s="2" t="s">
        <v>291</v>
      </c>
      <c r="D59" s="12" t="s">
        <v>33</v>
      </c>
      <c r="E59" s="20" t="s">
        <v>19</v>
      </c>
      <c r="F59" s="9" t="s">
        <v>37</v>
      </c>
      <c r="G59" s="12"/>
      <c r="H59" s="12" t="s">
        <v>38</v>
      </c>
      <c r="I59" s="58" t="str">
        <f t="shared" si="1"/>
        <v>SITE-BAT-NIV-ZONE-CVC-CTA-XXX-SMR-002-BYPASS-TM</v>
      </c>
      <c r="J59" s="1" t="s">
        <v>101</v>
      </c>
      <c r="K59" s="57" t="str">
        <f t="shared" si="2"/>
        <v>SITE-BAT-NIV-ZONE-CVC-CTA-XXX - registre by-pass échangeur à plaque</v>
      </c>
      <c r="L59" s="32"/>
      <c r="M59" s="32"/>
      <c r="N59" s="32"/>
      <c r="O59" s="30">
        <v>5</v>
      </c>
      <c r="P59" s="30" t="s">
        <v>282</v>
      </c>
      <c r="Q59" s="89"/>
    </row>
    <row r="60" spans="1:17" x14ac:dyDescent="0.25">
      <c r="A60" s="5" t="s">
        <v>350</v>
      </c>
      <c r="B60" s="14" t="s">
        <v>0</v>
      </c>
      <c r="C60" s="2" t="s">
        <v>291</v>
      </c>
      <c r="D60" s="16" t="s">
        <v>33</v>
      </c>
      <c r="E60" s="15" t="s">
        <v>19</v>
      </c>
      <c r="F60" s="16" t="s">
        <v>37</v>
      </c>
      <c r="G60" s="16"/>
      <c r="H60" s="4" t="s">
        <v>23</v>
      </c>
      <c r="I60" s="58" t="str">
        <f t="shared" si="1"/>
        <v>SITE-BAT-NIV-ZONE-CVC-CTA-XXX-SMR-002-BYPASS-TS</v>
      </c>
      <c r="J60" s="1" t="s">
        <v>118</v>
      </c>
      <c r="K60" s="57" t="str">
        <f t="shared" si="2"/>
        <v>SITE-BAT-NIV-ZONE-CVC-CTA-XXX - Etat registre by pass échangeur à plaque</v>
      </c>
      <c r="L60" s="32"/>
      <c r="M60" s="32"/>
      <c r="N60" s="32" t="s">
        <v>299</v>
      </c>
      <c r="O60" s="30"/>
      <c r="P60" s="30"/>
      <c r="Q60" s="89"/>
    </row>
    <row r="61" spans="1:17" x14ac:dyDescent="0.25">
      <c r="A61" s="5" t="s">
        <v>350</v>
      </c>
      <c r="B61" s="14" t="s">
        <v>0</v>
      </c>
      <c r="C61" s="2" t="s">
        <v>291</v>
      </c>
      <c r="D61" s="14" t="s">
        <v>33</v>
      </c>
      <c r="E61" s="15" t="s">
        <v>19</v>
      </c>
      <c r="F61" s="16" t="s">
        <v>75</v>
      </c>
      <c r="G61" s="14"/>
      <c r="H61" s="4" t="s">
        <v>38</v>
      </c>
      <c r="I61" s="58" t="str">
        <f t="shared" si="1"/>
        <v>SITE-BAT-NIV-ZONE-CVC-CTA-XXX-SMR-002-MEL-TM</v>
      </c>
      <c r="J61" s="1" t="s">
        <v>76</v>
      </c>
      <c r="K61" s="57" t="str">
        <f t="shared" si="2"/>
        <v>SITE-BAT-NIV-ZONE-CVC-CTA-XXX - Etat registre de mélange</v>
      </c>
      <c r="L61" s="32"/>
      <c r="M61" s="32"/>
      <c r="N61" s="32"/>
      <c r="O61" s="30">
        <v>5</v>
      </c>
      <c r="P61" s="30" t="s">
        <v>282</v>
      </c>
      <c r="Q61" s="89"/>
    </row>
    <row r="62" spans="1:17" x14ac:dyDescent="0.25">
      <c r="A62" s="5" t="s">
        <v>350</v>
      </c>
      <c r="B62" s="12" t="s">
        <v>0</v>
      </c>
      <c r="C62" s="2" t="s">
        <v>291</v>
      </c>
      <c r="D62" s="9" t="s">
        <v>33</v>
      </c>
      <c r="E62" s="19" t="s">
        <v>29</v>
      </c>
      <c r="F62" s="12" t="s">
        <v>98</v>
      </c>
      <c r="G62" s="9" t="s">
        <v>100</v>
      </c>
      <c r="H62" s="9" t="s">
        <v>23</v>
      </c>
      <c r="I62" s="58" t="str">
        <f t="shared" si="1"/>
        <v>SITE-BAT-NIV-ZONE-CVC-CTA-XXX-SMR-003-RECY.O-TS</v>
      </c>
      <c r="J62" s="1" t="s">
        <v>145</v>
      </c>
      <c r="K62" s="57" t="str">
        <f t="shared" si="2"/>
        <v>SITE-BAT-NIV-ZONE-CVC-CTA-XXX - Etat registre soufflage et rejet position ouverte</v>
      </c>
      <c r="L62" s="32"/>
      <c r="M62" s="32"/>
      <c r="N62" s="32" t="s">
        <v>277</v>
      </c>
      <c r="O62" s="30"/>
      <c r="P62" s="30"/>
      <c r="Q62" s="89"/>
    </row>
    <row r="63" spans="1:17" x14ac:dyDescent="0.25">
      <c r="A63" s="5" t="s">
        <v>350</v>
      </c>
      <c r="B63" s="12" t="s">
        <v>0</v>
      </c>
      <c r="C63" s="2" t="s">
        <v>291</v>
      </c>
      <c r="D63" s="9" t="s">
        <v>33</v>
      </c>
      <c r="E63" s="19" t="s">
        <v>29</v>
      </c>
      <c r="F63" s="12" t="s">
        <v>98</v>
      </c>
      <c r="G63" s="9" t="s">
        <v>99</v>
      </c>
      <c r="H63" s="9" t="s">
        <v>23</v>
      </c>
      <c r="I63" s="58" t="str">
        <f t="shared" si="1"/>
        <v>SITE-BAT-NIV-ZONE-CVC-CTA-XXX-SMR-003-RECY.F-TS</v>
      </c>
      <c r="J63" s="1" t="s">
        <v>146</v>
      </c>
      <c r="K63" s="57" t="str">
        <f t="shared" si="2"/>
        <v>SITE-BAT-NIV-ZONE-CVC-CTA-XXX - Etat registre soufflage et rejet position férmée</v>
      </c>
      <c r="L63" s="32"/>
      <c r="M63" s="32"/>
      <c r="N63" s="32" t="s">
        <v>276</v>
      </c>
      <c r="O63" s="30"/>
      <c r="P63" s="30"/>
      <c r="Q63" s="89"/>
    </row>
    <row r="64" spans="1:17" x14ac:dyDescent="0.25">
      <c r="A64" s="5" t="s">
        <v>350</v>
      </c>
      <c r="B64" s="14" t="s">
        <v>0</v>
      </c>
      <c r="C64" s="2" t="s">
        <v>291</v>
      </c>
      <c r="D64" s="16" t="s">
        <v>33</v>
      </c>
      <c r="E64" s="15" t="s">
        <v>29</v>
      </c>
      <c r="F64" s="16" t="s">
        <v>75</v>
      </c>
      <c r="G64" s="14"/>
      <c r="H64" s="4" t="s">
        <v>23</v>
      </c>
      <c r="I64" s="58" t="str">
        <f t="shared" si="1"/>
        <v>SITE-BAT-NIV-ZONE-CVC-CTA-XXX-SMR-003-MEL-TS</v>
      </c>
      <c r="J64" s="1" t="s">
        <v>76</v>
      </c>
      <c r="K64" s="57" t="str">
        <f t="shared" si="2"/>
        <v>SITE-BAT-NIV-ZONE-CVC-CTA-XXX - Etat registre de mélange</v>
      </c>
      <c r="L64" s="32"/>
      <c r="M64" s="32"/>
      <c r="N64" s="32" t="s">
        <v>299</v>
      </c>
      <c r="O64" s="30"/>
      <c r="P64" s="30"/>
      <c r="Q64" s="89"/>
    </row>
    <row r="65" spans="1:17" x14ac:dyDescent="0.25">
      <c r="A65" s="5" t="s">
        <v>350</v>
      </c>
      <c r="B65" s="9" t="s">
        <v>0</v>
      </c>
      <c r="C65" s="2" t="s">
        <v>291</v>
      </c>
      <c r="D65" s="9" t="s">
        <v>33</v>
      </c>
      <c r="E65" s="19" t="s">
        <v>44</v>
      </c>
      <c r="F65" s="9" t="s">
        <v>10</v>
      </c>
      <c r="G65" s="9" t="s">
        <v>99</v>
      </c>
      <c r="H65" s="9" t="s">
        <v>23</v>
      </c>
      <c r="I65" s="58" t="str">
        <f t="shared" si="1"/>
        <v>SITE-BAT-NIV-ZONE-CVC-CTA-XXX-SMR-004-REPR.F-TS</v>
      </c>
      <c r="J65" s="1" t="s">
        <v>106</v>
      </c>
      <c r="K65" s="57" t="str">
        <f t="shared" si="2"/>
        <v>SITE-BAT-NIV-ZONE-CVC-CTA-XXX - Etat fermeture registres amont / aval reprise filtre 1</v>
      </c>
      <c r="L65" s="32"/>
      <c r="M65" s="32"/>
      <c r="N65" s="32" t="s">
        <v>276</v>
      </c>
      <c r="O65" s="30"/>
      <c r="P65" s="30"/>
      <c r="Q65" s="89"/>
    </row>
    <row r="66" spans="1:17" x14ac:dyDescent="0.25">
      <c r="A66" s="5" t="s">
        <v>350</v>
      </c>
      <c r="B66" s="9" t="s">
        <v>0</v>
      </c>
      <c r="C66" s="2" t="s">
        <v>291</v>
      </c>
      <c r="D66" s="9" t="s">
        <v>33</v>
      </c>
      <c r="E66" s="19" t="s">
        <v>44</v>
      </c>
      <c r="F66" s="9" t="s">
        <v>10</v>
      </c>
      <c r="G66" s="9" t="s">
        <v>100</v>
      </c>
      <c r="H66" s="9" t="s">
        <v>23</v>
      </c>
      <c r="I66" s="58" t="str">
        <f t="shared" si="1"/>
        <v>SITE-BAT-NIV-ZONE-CVC-CTA-XXX-SMR-004-REPR.O-TS</v>
      </c>
      <c r="J66" s="1" t="s">
        <v>107</v>
      </c>
      <c r="K66" s="57" t="str">
        <f t="shared" si="2"/>
        <v>SITE-BAT-NIV-ZONE-CVC-CTA-XXX - Etat ouverture  registres amont / aval reprise filtre 1</v>
      </c>
      <c r="L66" s="32"/>
      <c r="M66" s="32"/>
      <c r="N66" s="32" t="s">
        <v>277</v>
      </c>
      <c r="O66" s="30"/>
      <c r="P66" s="30"/>
      <c r="Q66" s="89"/>
    </row>
    <row r="67" spans="1:17" x14ac:dyDescent="0.25">
      <c r="A67" s="5" t="s">
        <v>350</v>
      </c>
      <c r="B67" s="9" t="s">
        <v>0</v>
      </c>
      <c r="C67" s="2" t="s">
        <v>291</v>
      </c>
      <c r="D67" s="9" t="s">
        <v>33</v>
      </c>
      <c r="E67" s="19" t="s">
        <v>46</v>
      </c>
      <c r="F67" s="9" t="s">
        <v>10</v>
      </c>
      <c r="G67" s="9" t="s">
        <v>99</v>
      </c>
      <c r="H67" s="9" t="s">
        <v>23</v>
      </c>
      <c r="I67" s="58" t="str">
        <f t="shared" si="1"/>
        <v>SITE-BAT-NIV-ZONE-CVC-CTA-XXX-SMR-005-REPR.F-TS</v>
      </c>
      <c r="J67" s="1" t="s">
        <v>108</v>
      </c>
      <c r="K67" s="57" t="str">
        <f t="shared" si="2"/>
        <v>SITE-BAT-NIV-ZONE-CVC-CTA-XXX - Etat fermeture registres amont / aval reprise filtre 2</v>
      </c>
      <c r="L67" s="32"/>
      <c r="M67" s="32"/>
      <c r="N67" s="32" t="s">
        <v>276</v>
      </c>
      <c r="O67" s="30"/>
      <c r="P67" s="30"/>
      <c r="Q67" s="89"/>
    </row>
    <row r="68" spans="1:17" x14ac:dyDescent="0.25">
      <c r="A68" s="5" t="s">
        <v>350</v>
      </c>
      <c r="B68" s="9" t="s">
        <v>0</v>
      </c>
      <c r="C68" s="2" t="s">
        <v>291</v>
      </c>
      <c r="D68" s="9" t="s">
        <v>33</v>
      </c>
      <c r="E68" s="19" t="s">
        <v>46</v>
      </c>
      <c r="F68" s="9" t="s">
        <v>10</v>
      </c>
      <c r="G68" s="9" t="s">
        <v>100</v>
      </c>
      <c r="H68" s="9" t="s">
        <v>23</v>
      </c>
      <c r="I68" s="58" t="str">
        <f t="shared" si="1"/>
        <v>SITE-BAT-NIV-ZONE-CVC-CTA-XXX-SMR-005-REPR.O-TS</v>
      </c>
      <c r="J68" s="1" t="s">
        <v>109</v>
      </c>
      <c r="K68" s="57" t="str">
        <f t="shared" si="2"/>
        <v>SITE-BAT-NIV-ZONE-CVC-CTA-XXX - Etat ouverture  registres amont / aval reprise filtre 2</v>
      </c>
      <c r="L68" s="32"/>
      <c r="M68" s="32"/>
      <c r="N68" s="32" t="s">
        <v>277</v>
      </c>
      <c r="O68" s="30"/>
      <c r="P68" s="30"/>
      <c r="Q68" s="89"/>
    </row>
    <row r="69" spans="1:17" x14ac:dyDescent="0.25">
      <c r="A69" s="5" t="s">
        <v>350</v>
      </c>
      <c r="B69" s="9" t="s">
        <v>0</v>
      </c>
      <c r="C69" s="2" t="s">
        <v>291</v>
      </c>
      <c r="D69" s="9" t="s">
        <v>33</v>
      </c>
      <c r="E69" s="19" t="s">
        <v>31</v>
      </c>
      <c r="F69" s="9" t="s">
        <v>10</v>
      </c>
      <c r="G69" s="9" t="s">
        <v>99</v>
      </c>
      <c r="H69" s="9" t="s">
        <v>23</v>
      </c>
      <c r="I69" s="58" t="str">
        <f t="shared" si="1"/>
        <v>SITE-BAT-NIV-ZONE-CVC-CTA-XXX-SMR-006-REPR.F-TS</v>
      </c>
      <c r="J69" s="1" t="s">
        <v>110</v>
      </c>
      <c r="K69" s="57" t="str">
        <f t="shared" si="2"/>
        <v>SITE-BAT-NIV-ZONE-CVC-CTA-XXX - Etat fermeture registres amont / aval VEX 1</v>
      </c>
      <c r="L69" s="32"/>
      <c r="M69" s="32"/>
      <c r="N69" s="32" t="s">
        <v>276</v>
      </c>
      <c r="O69" s="30"/>
      <c r="P69" s="30"/>
      <c r="Q69" s="89"/>
    </row>
    <row r="70" spans="1:17" x14ac:dyDescent="0.25">
      <c r="A70" s="5" t="s">
        <v>350</v>
      </c>
      <c r="B70" s="9" t="s">
        <v>0</v>
      </c>
      <c r="C70" s="2" t="s">
        <v>291</v>
      </c>
      <c r="D70" s="9" t="s">
        <v>33</v>
      </c>
      <c r="E70" s="19" t="s">
        <v>31</v>
      </c>
      <c r="F70" s="9" t="s">
        <v>10</v>
      </c>
      <c r="G70" s="9" t="s">
        <v>100</v>
      </c>
      <c r="H70" s="9" t="s">
        <v>23</v>
      </c>
      <c r="I70" s="58" t="str">
        <f t="shared" si="1"/>
        <v>SITE-BAT-NIV-ZONE-CVC-CTA-XXX-SMR-006-REPR.O-TS</v>
      </c>
      <c r="J70" s="1" t="s">
        <v>111</v>
      </c>
      <c r="K70" s="57" t="str">
        <f t="shared" si="2"/>
        <v>SITE-BAT-NIV-ZONE-CVC-CTA-XXX - Etat ouverture  registres amont / aval VEX 1</v>
      </c>
      <c r="L70" s="32"/>
      <c r="M70" s="32"/>
      <c r="N70" s="32" t="s">
        <v>277</v>
      </c>
      <c r="O70" s="30"/>
      <c r="P70" s="30"/>
      <c r="Q70" s="89"/>
    </row>
    <row r="71" spans="1:17" x14ac:dyDescent="0.25">
      <c r="A71" s="5" t="s">
        <v>350</v>
      </c>
      <c r="B71" s="9" t="s">
        <v>0</v>
      </c>
      <c r="C71" s="2" t="s">
        <v>291</v>
      </c>
      <c r="D71" s="9" t="s">
        <v>33</v>
      </c>
      <c r="E71" s="19" t="s">
        <v>90</v>
      </c>
      <c r="F71" s="9" t="s">
        <v>10</v>
      </c>
      <c r="G71" s="9" t="s">
        <v>99</v>
      </c>
      <c r="H71" s="9" t="s">
        <v>23</v>
      </c>
      <c r="I71" s="58" t="str">
        <f t="shared" si="1"/>
        <v>SITE-BAT-NIV-ZONE-CVC-CTA-XXX-SMR-007-REPR.F-TS</v>
      </c>
      <c r="J71" s="1" t="s">
        <v>112</v>
      </c>
      <c r="K71" s="57" t="str">
        <f t="shared" si="2"/>
        <v>SITE-BAT-NIV-ZONE-CVC-CTA-XXX - Etat fermeture registres amont / aval VEX 2</v>
      </c>
      <c r="L71" s="32"/>
      <c r="M71" s="32"/>
      <c r="N71" s="32" t="s">
        <v>276</v>
      </c>
      <c r="O71" s="30"/>
      <c r="P71" s="30"/>
      <c r="Q71" s="89"/>
    </row>
    <row r="72" spans="1:17" x14ac:dyDescent="0.25">
      <c r="A72" s="5" t="s">
        <v>350</v>
      </c>
      <c r="B72" s="9" t="s">
        <v>0</v>
      </c>
      <c r="C72" s="2" t="s">
        <v>291</v>
      </c>
      <c r="D72" s="9" t="s">
        <v>33</v>
      </c>
      <c r="E72" s="19" t="s">
        <v>90</v>
      </c>
      <c r="F72" s="9" t="s">
        <v>10</v>
      </c>
      <c r="G72" s="9" t="s">
        <v>100</v>
      </c>
      <c r="H72" s="9" t="s">
        <v>23</v>
      </c>
      <c r="I72" s="58" t="str">
        <f t="shared" si="1"/>
        <v>SITE-BAT-NIV-ZONE-CVC-CTA-XXX-SMR-007-REPR.O-TS</v>
      </c>
      <c r="J72" s="1" t="s">
        <v>113</v>
      </c>
      <c r="K72" s="57" t="str">
        <f t="shared" si="2"/>
        <v>SITE-BAT-NIV-ZONE-CVC-CTA-XXX - Etat ouverture  registres amont / aval VEX 2</v>
      </c>
      <c r="L72" s="32"/>
      <c r="M72" s="32"/>
      <c r="N72" s="32" t="s">
        <v>277</v>
      </c>
      <c r="O72" s="30"/>
      <c r="P72" s="30"/>
      <c r="Q72" s="89"/>
    </row>
    <row r="73" spans="1:17" x14ac:dyDescent="0.25">
      <c r="A73" s="5" t="s">
        <v>350</v>
      </c>
      <c r="B73" s="12" t="s">
        <v>0</v>
      </c>
      <c r="C73" s="2" t="s">
        <v>291</v>
      </c>
      <c r="D73" s="9" t="s">
        <v>93</v>
      </c>
      <c r="E73" s="19" t="s">
        <v>5</v>
      </c>
      <c r="F73" s="9" t="s">
        <v>8</v>
      </c>
      <c r="G73" s="9"/>
      <c r="H73" s="9" t="s">
        <v>38</v>
      </c>
      <c r="I73" s="58" t="str">
        <f t="shared" ref="I73:I108" si="5">CONCATENATE("SITE-BAT-NIV-ZONE-CVC-",B73,"-",C73,"-",D73,"-",E73,"-",F73,IF(G73="","","."),G73,"-",H73)</f>
        <v>SITE-BAT-NIV-ZONE-CVC-CTA-XXX-TH-001-SOUF-TM</v>
      </c>
      <c r="J73" s="1" t="s">
        <v>94</v>
      </c>
      <c r="K73" s="57" t="str">
        <f t="shared" si="2"/>
        <v>SITE-BAT-NIV-ZONE-CVC-CTA-XXX - Sonde hygrométrie air soufflé</v>
      </c>
      <c r="L73" s="32"/>
      <c r="M73" s="32"/>
      <c r="N73" s="32"/>
      <c r="O73" s="30">
        <v>5</v>
      </c>
      <c r="P73" s="30" t="s">
        <v>282</v>
      </c>
      <c r="Q73" s="89"/>
    </row>
    <row r="74" spans="1:17" x14ac:dyDescent="0.25">
      <c r="A74" s="5" t="s">
        <v>350</v>
      </c>
      <c r="B74" s="12" t="s">
        <v>0</v>
      </c>
      <c r="C74" s="2" t="s">
        <v>291</v>
      </c>
      <c r="D74" s="9" t="s">
        <v>93</v>
      </c>
      <c r="E74" s="19" t="s">
        <v>5</v>
      </c>
      <c r="F74" s="9" t="s">
        <v>8</v>
      </c>
      <c r="G74" s="9"/>
      <c r="H74" s="9" t="s">
        <v>53</v>
      </c>
      <c r="I74" s="58" t="str">
        <f t="shared" si="5"/>
        <v>SITE-BAT-NIV-ZONE-CVC-CTA-XXX-TH-001-SOUF-TR</v>
      </c>
      <c r="J74" s="1" t="s">
        <v>96</v>
      </c>
      <c r="K74" s="57" t="str">
        <f t="shared" ref="K74:K105" si="6">CONCATENATE("SITE-BAT-NIV-ZONE-CVC-",B74,"-",C74," - ",J74)</f>
        <v>SITE-BAT-NIV-ZONE-CVC-CTA-XXX - Consigne hygrométrie de soufflage</v>
      </c>
      <c r="L74" s="32"/>
      <c r="M74" s="32"/>
      <c r="N74" s="32"/>
      <c r="O74" s="30">
        <v>5</v>
      </c>
      <c r="P74" s="30" t="s">
        <v>282</v>
      </c>
      <c r="Q74" s="89"/>
    </row>
    <row r="75" spans="1:17" x14ac:dyDescent="0.25">
      <c r="A75" s="5" t="s">
        <v>350</v>
      </c>
      <c r="B75" s="9" t="s">
        <v>0</v>
      </c>
      <c r="C75" s="2" t="s">
        <v>291</v>
      </c>
      <c r="D75" s="9" t="s">
        <v>93</v>
      </c>
      <c r="E75" s="19" t="s">
        <v>19</v>
      </c>
      <c r="F75" s="9" t="s">
        <v>10</v>
      </c>
      <c r="G75" s="9"/>
      <c r="H75" s="9" t="s">
        <v>38</v>
      </c>
      <c r="I75" s="58" t="str">
        <f t="shared" si="5"/>
        <v>SITE-BAT-NIV-ZONE-CVC-CTA-XXX-TH-002-REPR-TM</v>
      </c>
      <c r="J75" s="1" t="s">
        <v>114</v>
      </c>
      <c r="K75" s="57" t="str">
        <f t="shared" si="6"/>
        <v>SITE-BAT-NIV-ZONE-CVC-CTA-XXX - Sonde hygrométrie air repris</v>
      </c>
      <c r="L75" s="32"/>
      <c r="M75" s="32"/>
      <c r="N75" s="32"/>
      <c r="O75" s="30">
        <v>5</v>
      </c>
      <c r="P75" s="30" t="s">
        <v>282</v>
      </c>
      <c r="Q75" s="89"/>
    </row>
    <row r="76" spans="1:17" x14ac:dyDescent="0.25">
      <c r="A76" s="5" t="s">
        <v>350</v>
      </c>
      <c r="B76" s="12" t="s">
        <v>0</v>
      </c>
      <c r="C76" s="2" t="s">
        <v>291</v>
      </c>
      <c r="D76" s="9" t="s">
        <v>42</v>
      </c>
      <c r="E76" s="19" t="s">
        <v>5</v>
      </c>
      <c r="F76" s="9" t="s">
        <v>26</v>
      </c>
      <c r="G76" s="9"/>
      <c r="H76" s="9" t="s">
        <v>38</v>
      </c>
      <c r="I76" s="58" t="str">
        <f t="shared" si="5"/>
        <v>SITE-BAT-NIV-ZONE-CVC-CTA-XXX-TT-001-AN-TM</v>
      </c>
      <c r="J76" s="1" t="s">
        <v>43</v>
      </c>
      <c r="K76" s="57" t="str">
        <f t="shared" si="6"/>
        <v>SITE-BAT-NIV-ZONE-CVC-CTA-XXX - Sonde de température air neuf</v>
      </c>
      <c r="L76" s="32"/>
      <c r="M76" s="32"/>
      <c r="N76" s="32"/>
      <c r="O76" s="30">
        <v>0.4</v>
      </c>
      <c r="P76" s="30" t="s">
        <v>283</v>
      </c>
      <c r="Q76" s="89"/>
    </row>
    <row r="77" spans="1:17" x14ac:dyDescent="0.25">
      <c r="A77" s="5" t="s">
        <v>350</v>
      </c>
      <c r="B77" s="12" t="s">
        <v>0</v>
      </c>
      <c r="C77" s="2" t="s">
        <v>291</v>
      </c>
      <c r="D77" s="9" t="s">
        <v>42</v>
      </c>
      <c r="E77" s="19" t="s">
        <v>19</v>
      </c>
      <c r="F77" s="9" t="s">
        <v>48</v>
      </c>
      <c r="G77" s="9"/>
      <c r="H77" s="9" t="s">
        <v>38</v>
      </c>
      <c r="I77" s="58" t="str">
        <f t="shared" si="5"/>
        <v>SITE-BAT-NIV-ZONE-CVC-CTA-XXX-TT-002-RECUP-TM</v>
      </c>
      <c r="J77" s="1" t="s">
        <v>119</v>
      </c>
      <c r="K77" s="57" t="str">
        <f t="shared" si="6"/>
        <v>SITE-BAT-NIV-ZONE-CVC-CTA-XXX - Sonde de température air neuf après batterie de récupération</v>
      </c>
      <c r="L77" s="32"/>
      <c r="M77" s="32"/>
      <c r="N77" s="32"/>
      <c r="O77" s="30">
        <v>0.4</v>
      </c>
      <c r="P77" s="30" t="s">
        <v>283</v>
      </c>
      <c r="Q77" s="89"/>
    </row>
    <row r="78" spans="1:17" x14ac:dyDescent="0.25">
      <c r="A78" s="5" t="s">
        <v>350</v>
      </c>
      <c r="B78" s="9" t="s">
        <v>0</v>
      </c>
      <c r="C78" s="2" t="s">
        <v>291</v>
      </c>
      <c r="D78" s="9" t="s">
        <v>42</v>
      </c>
      <c r="E78" s="19" t="s">
        <v>29</v>
      </c>
      <c r="F78" s="9" t="s">
        <v>8</v>
      </c>
      <c r="G78" s="9" t="s">
        <v>56</v>
      </c>
      <c r="H78" s="9" t="s">
        <v>53</v>
      </c>
      <c r="I78" s="58" t="str">
        <f t="shared" si="5"/>
        <v>SITE-BAT-NIV-ZONE-CVC-CTA-XXX-TT-003-SOUF.FROID-TR</v>
      </c>
      <c r="J78" s="1" t="s">
        <v>161</v>
      </c>
      <c r="K78" s="57" t="str">
        <f t="shared" si="6"/>
        <v>SITE-BAT-NIV-ZONE-CVC-CTA-XXX - Consigne température de soufflage chaud</v>
      </c>
      <c r="L78" s="32"/>
      <c r="M78" s="32"/>
      <c r="N78" s="32"/>
      <c r="O78" s="30">
        <v>0.4</v>
      </c>
      <c r="P78" s="30" t="s">
        <v>283</v>
      </c>
      <c r="Q78" s="89"/>
    </row>
    <row r="79" spans="1:17" x14ac:dyDescent="0.25">
      <c r="A79" s="5" t="s">
        <v>350</v>
      </c>
      <c r="B79" s="12" t="s">
        <v>0</v>
      </c>
      <c r="C79" s="2" t="s">
        <v>291</v>
      </c>
      <c r="D79" s="9" t="s">
        <v>42</v>
      </c>
      <c r="E79" s="19" t="s">
        <v>29</v>
      </c>
      <c r="F79" s="9" t="s">
        <v>8</v>
      </c>
      <c r="G79" s="9" t="s">
        <v>58</v>
      </c>
      <c r="H79" s="9" t="s">
        <v>38</v>
      </c>
      <c r="I79" s="58" t="str">
        <f t="shared" si="5"/>
        <v>SITE-BAT-NIV-ZONE-CVC-CTA-XXX-TT-003-SOUF.CALC-TM</v>
      </c>
      <c r="J79" s="1" t="s">
        <v>132</v>
      </c>
      <c r="K79" s="57" t="str">
        <f t="shared" si="6"/>
        <v>SITE-BAT-NIV-ZONE-CVC-CTA-XXX - Consigne température de soufflage calculée</v>
      </c>
      <c r="L79" s="32"/>
      <c r="M79" s="32"/>
      <c r="N79" s="32"/>
      <c r="O79" s="30">
        <v>0.4</v>
      </c>
      <c r="P79" s="30" t="s">
        <v>283</v>
      </c>
      <c r="Q79" s="89"/>
    </row>
    <row r="80" spans="1:17" x14ac:dyDescent="0.25">
      <c r="A80" s="5" t="s">
        <v>350</v>
      </c>
      <c r="B80" s="9" t="s">
        <v>0</v>
      </c>
      <c r="C80" s="2" t="s">
        <v>291</v>
      </c>
      <c r="D80" s="9" t="s">
        <v>42</v>
      </c>
      <c r="E80" s="19" t="s">
        <v>29</v>
      </c>
      <c r="F80" s="9" t="s">
        <v>8</v>
      </c>
      <c r="G80" s="9" t="s">
        <v>52</v>
      </c>
      <c r="H80" s="9" t="s">
        <v>38</v>
      </c>
      <c r="I80" s="58" t="str">
        <f t="shared" si="5"/>
        <v>SITE-BAT-NIV-ZONE-CVC-CTA-XXX-TT-003-SOUF.CHAUD-TM</v>
      </c>
      <c r="J80" s="1" t="s">
        <v>159</v>
      </c>
      <c r="K80" s="57" t="str">
        <f t="shared" si="6"/>
        <v>SITE-BAT-NIV-ZONE-CVC-CTA-XXX - Consigne température de soufflage calculée chaud</v>
      </c>
      <c r="L80" s="32"/>
      <c r="M80" s="32"/>
      <c r="N80" s="32"/>
      <c r="O80" s="30">
        <v>0.4</v>
      </c>
      <c r="P80" s="30" t="s">
        <v>283</v>
      </c>
      <c r="Q80" s="89"/>
    </row>
    <row r="81" spans="1:17" x14ac:dyDescent="0.25">
      <c r="A81" s="5" t="s">
        <v>350</v>
      </c>
      <c r="B81" s="9" t="s">
        <v>0</v>
      </c>
      <c r="C81" s="2" t="s">
        <v>291</v>
      </c>
      <c r="D81" s="9" t="s">
        <v>42</v>
      </c>
      <c r="E81" s="19" t="s">
        <v>29</v>
      </c>
      <c r="F81" s="9" t="s">
        <v>8</v>
      </c>
      <c r="G81" s="9" t="s">
        <v>56</v>
      </c>
      <c r="H81" s="9" t="s">
        <v>38</v>
      </c>
      <c r="I81" s="58" t="str">
        <f t="shared" si="5"/>
        <v>SITE-BAT-NIV-ZONE-CVC-CTA-XXX-TT-003-SOUF.FROID-TM</v>
      </c>
      <c r="J81" s="1" t="s">
        <v>160</v>
      </c>
      <c r="K81" s="57" t="str">
        <f t="shared" si="6"/>
        <v>SITE-BAT-NIV-ZONE-CVC-CTA-XXX - Consigne température de soufflage calculée froid</v>
      </c>
      <c r="L81" s="32"/>
      <c r="M81" s="32"/>
      <c r="N81" s="32"/>
      <c r="O81" s="30">
        <v>0.4</v>
      </c>
      <c r="P81" s="30" t="s">
        <v>283</v>
      </c>
      <c r="Q81" s="89"/>
    </row>
    <row r="82" spans="1:17" x14ac:dyDescent="0.25">
      <c r="A82" s="5" t="s">
        <v>350</v>
      </c>
      <c r="B82" s="9" t="s">
        <v>0</v>
      </c>
      <c r="C82" s="2" t="s">
        <v>291</v>
      </c>
      <c r="D82" s="9" t="s">
        <v>42</v>
      </c>
      <c r="E82" s="19" t="s">
        <v>29</v>
      </c>
      <c r="F82" s="9" t="s">
        <v>8</v>
      </c>
      <c r="G82" s="9" t="s">
        <v>52</v>
      </c>
      <c r="H82" s="9" t="s">
        <v>53</v>
      </c>
      <c r="I82" s="58" t="str">
        <f t="shared" si="5"/>
        <v>SITE-BAT-NIV-ZONE-CVC-CTA-XXX-TT-003-SOUF.CHAUD-TR</v>
      </c>
      <c r="J82" s="1" t="s">
        <v>161</v>
      </c>
      <c r="K82" s="57" t="str">
        <f t="shared" si="6"/>
        <v>SITE-BAT-NIV-ZONE-CVC-CTA-XXX - Consigne température de soufflage chaud</v>
      </c>
      <c r="L82" s="32"/>
      <c r="M82" s="32"/>
      <c r="N82" s="32"/>
      <c r="O82" s="30">
        <v>0.4</v>
      </c>
      <c r="P82" s="30" t="s">
        <v>283</v>
      </c>
      <c r="Q82" s="89"/>
    </row>
    <row r="83" spans="1:17" x14ac:dyDescent="0.25">
      <c r="A83" s="5" t="s">
        <v>350</v>
      </c>
      <c r="B83" s="14" t="s">
        <v>0</v>
      </c>
      <c r="C83" s="2" t="s">
        <v>291</v>
      </c>
      <c r="D83" s="14" t="s">
        <v>42</v>
      </c>
      <c r="E83" s="15" t="s">
        <v>29</v>
      </c>
      <c r="F83" s="16" t="s">
        <v>8</v>
      </c>
      <c r="G83" s="14"/>
      <c r="H83" s="4" t="s">
        <v>53</v>
      </c>
      <c r="I83" s="58" t="str">
        <f t="shared" si="5"/>
        <v>SITE-BAT-NIV-ZONE-CVC-CTA-XXX-TT-003-SOUF-TR</v>
      </c>
      <c r="J83" s="1" t="s">
        <v>79</v>
      </c>
      <c r="K83" s="57" t="str">
        <f t="shared" si="6"/>
        <v>SITE-BAT-NIV-ZONE-CVC-CTA-XXX - Consigne température de soufflage</v>
      </c>
      <c r="L83" s="32"/>
      <c r="M83" s="32"/>
      <c r="N83" s="32"/>
      <c r="O83" s="30">
        <v>0.4</v>
      </c>
      <c r="P83" s="30" t="s">
        <v>283</v>
      </c>
      <c r="Q83" s="89"/>
    </row>
    <row r="84" spans="1:17" x14ac:dyDescent="0.25">
      <c r="A84" s="5" t="s">
        <v>350</v>
      </c>
      <c r="B84" s="14" t="s">
        <v>0</v>
      </c>
      <c r="C84" s="2" t="s">
        <v>291</v>
      </c>
      <c r="D84" s="14" t="s">
        <v>42</v>
      </c>
      <c r="E84" s="15" t="s">
        <v>29</v>
      </c>
      <c r="F84" s="16" t="s">
        <v>8</v>
      </c>
      <c r="G84" s="16"/>
      <c r="H84" s="4" t="s">
        <v>38</v>
      </c>
      <c r="I84" s="58" t="str">
        <f t="shared" si="5"/>
        <v>SITE-BAT-NIV-ZONE-CVC-CTA-XXX-TT-003-SOUF-TM</v>
      </c>
      <c r="J84" s="1" t="s">
        <v>47</v>
      </c>
      <c r="K84" s="57" t="str">
        <f t="shared" si="6"/>
        <v>SITE-BAT-NIV-ZONE-CVC-CTA-XXX - Sonde de température air soufflé</v>
      </c>
      <c r="L84" s="32"/>
      <c r="M84" s="32"/>
      <c r="N84" s="32"/>
      <c r="O84" s="30">
        <v>0.4</v>
      </c>
      <c r="P84" s="30" t="s">
        <v>283</v>
      </c>
      <c r="Q84" s="89"/>
    </row>
    <row r="85" spans="1:17" x14ac:dyDescent="0.25">
      <c r="A85" s="5" t="s">
        <v>350</v>
      </c>
      <c r="B85" s="14" t="s">
        <v>0</v>
      </c>
      <c r="C85" s="2" t="s">
        <v>291</v>
      </c>
      <c r="D85" s="14" t="s">
        <v>42</v>
      </c>
      <c r="E85" s="15" t="s">
        <v>29</v>
      </c>
      <c r="F85" s="16" t="s">
        <v>8</v>
      </c>
      <c r="G85" s="16" t="s">
        <v>59</v>
      </c>
      <c r="H85" s="4" t="s">
        <v>53</v>
      </c>
      <c r="I85" s="58" t="str">
        <f t="shared" si="5"/>
        <v>SITE-BAT-NIV-ZONE-CVC-CTA-XXX-TT-003-SOUF.ETE-TR</v>
      </c>
      <c r="J85" s="1" t="s">
        <v>60</v>
      </c>
      <c r="K85" s="57" t="str">
        <f t="shared" si="6"/>
        <v>SITE-BAT-NIV-ZONE-CVC-CTA-XXX - Consigne température de soufflage été</v>
      </c>
      <c r="L85" s="32"/>
      <c r="M85" s="32"/>
      <c r="N85" s="32"/>
      <c r="O85" s="30">
        <v>0.4</v>
      </c>
      <c r="P85" s="30" t="s">
        <v>283</v>
      </c>
      <c r="Q85" s="89"/>
    </row>
    <row r="86" spans="1:17" x14ac:dyDescent="0.25">
      <c r="A86" s="5" t="s">
        <v>350</v>
      </c>
      <c r="B86" s="14" t="s">
        <v>0</v>
      </c>
      <c r="C86" s="2" t="s">
        <v>291</v>
      </c>
      <c r="D86" s="14" t="s">
        <v>42</v>
      </c>
      <c r="E86" s="15" t="s">
        <v>29</v>
      </c>
      <c r="F86" s="16" t="s">
        <v>8</v>
      </c>
      <c r="G86" s="16" t="s">
        <v>61</v>
      </c>
      <c r="H86" s="4" t="s">
        <v>53</v>
      </c>
      <c r="I86" s="58" t="str">
        <f t="shared" si="5"/>
        <v>SITE-BAT-NIV-ZONE-CVC-CTA-XXX-TT-003-SOUF.HIVER-TR</v>
      </c>
      <c r="J86" s="1" t="s">
        <v>62</v>
      </c>
      <c r="K86" s="57" t="str">
        <f t="shared" si="6"/>
        <v>SITE-BAT-NIV-ZONE-CVC-CTA-XXX - Consigne température de soufflage hiver</v>
      </c>
      <c r="L86" s="32"/>
      <c r="M86" s="32"/>
      <c r="N86" s="32"/>
      <c r="O86" s="30">
        <v>0.4</v>
      </c>
      <c r="P86" s="30" t="s">
        <v>283</v>
      </c>
      <c r="Q86" s="89"/>
    </row>
    <row r="87" spans="1:17" x14ac:dyDescent="0.25">
      <c r="A87" s="5" t="s">
        <v>350</v>
      </c>
      <c r="B87" s="12" t="s">
        <v>0</v>
      </c>
      <c r="C87" s="2" t="s">
        <v>291</v>
      </c>
      <c r="D87" s="9" t="s">
        <v>42</v>
      </c>
      <c r="E87" s="19" t="s">
        <v>44</v>
      </c>
      <c r="F87" s="9" t="s">
        <v>10</v>
      </c>
      <c r="G87" s="9"/>
      <c r="H87" s="9" t="s">
        <v>38</v>
      </c>
      <c r="I87" s="58" t="str">
        <f t="shared" si="5"/>
        <v>SITE-BAT-NIV-ZONE-CVC-CTA-XXX-TT-004-REPR-TM</v>
      </c>
      <c r="J87" s="1" t="s">
        <v>45</v>
      </c>
      <c r="K87" s="57" t="str">
        <f t="shared" si="6"/>
        <v>SITE-BAT-NIV-ZONE-CVC-CTA-XXX - Sonde de température air repris</v>
      </c>
      <c r="L87" s="32"/>
      <c r="M87" s="32"/>
      <c r="N87" s="32"/>
      <c r="O87" s="30">
        <v>0.4</v>
      </c>
      <c r="P87" s="30" t="s">
        <v>283</v>
      </c>
      <c r="Q87" s="89"/>
    </row>
    <row r="88" spans="1:17" x14ac:dyDescent="0.25">
      <c r="A88" s="5" t="s">
        <v>351</v>
      </c>
      <c r="B88" s="9" t="s">
        <v>0</v>
      </c>
      <c r="C88" s="2" t="s">
        <v>291</v>
      </c>
      <c r="D88" s="9" t="s">
        <v>42</v>
      </c>
      <c r="E88" s="19" t="s">
        <v>44</v>
      </c>
      <c r="F88" s="9" t="s">
        <v>10</v>
      </c>
      <c r="G88" s="9"/>
      <c r="H88" s="9" t="s">
        <v>53</v>
      </c>
      <c r="I88" s="58" t="str">
        <f t="shared" si="5"/>
        <v>SITE-BAT-NIV-ZONE-CVC-CTA-XXX-TT-004-REPR-TR</v>
      </c>
      <c r="J88" s="1" t="s">
        <v>355</v>
      </c>
      <c r="K88" s="57" t="str">
        <f t="shared" ref="K88:K89" si="7">CONCATENATE("SITE-BAT-NIV-ZONE-CVC-",B88,"-",C88," - ",J88)</f>
        <v>SITE-BAT-NIV-ZONE-CVC-CTA-XXX - Consigne de température air repris</v>
      </c>
      <c r="L88" s="32"/>
      <c r="M88" s="32"/>
      <c r="N88" s="32"/>
      <c r="O88" s="30">
        <v>0.4</v>
      </c>
      <c r="P88" s="30" t="s">
        <v>283</v>
      </c>
      <c r="Q88" s="89"/>
    </row>
    <row r="89" spans="1:17" x14ac:dyDescent="0.25">
      <c r="A89" s="5" t="s">
        <v>351</v>
      </c>
      <c r="B89" s="9" t="s">
        <v>0</v>
      </c>
      <c r="C89" s="2" t="s">
        <v>291</v>
      </c>
      <c r="D89" s="9" t="s">
        <v>42</v>
      </c>
      <c r="E89" s="19" t="s">
        <v>44</v>
      </c>
      <c r="F89" s="9" t="s">
        <v>10</v>
      </c>
      <c r="G89" s="16" t="s">
        <v>59</v>
      </c>
      <c r="H89" s="9" t="s">
        <v>53</v>
      </c>
      <c r="I89" s="58" t="str">
        <f t="shared" si="5"/>
        <v>SITE-BAT-NIV-ZONE-CVC-CTA-XXX-TT-004-REPR.ETE-TR</v>
      </c>
      <c r="J89" s="1" t="s">
        <v>356</v>
      </c>
      <c r="K89" s="57" t="str">
        <f t="shared" si="7"/>
        <v>SITE-BAT-NIV-ZONE-CVC-CTA-XXX - Consigne de température air repris été</v>
      </c>
      <c r="L89" s="32"/>
      <c r="M89" s="32"/>
      <c r="N89" s="32"/>
      <c r="O89" s="30">
        <v>0.4</v>
      </c>
      <c r="P89" s="30" t="s">
        <v>283</v>
      </c>
      <c r="Q89" s="89"/>
    </row>
    <row r="90" spans="1:17" x14ac:dyDescent="0.25">
      <c r="A90" s="5" t="s">
        <v>351</v>
      </c>
      <c r="B90" s="9" t="s">
        <v>0</v>
      </c>
      <c r="C90" s="2" t="s">
        <v>291</v>
      </c>
      <c r="D90" s="9" t="s">
        <v>42</v>
      </c>
      <c r="E90" s="19" t="s">
        <v>44</v>
      </c>
      <c r="F90" s="9" t="s">
        <v>10</v>
      </c>
      <c r="G90" s="16" t="s">
        <v>61</v>
      </c>
      <c r="H90" s="9" t="s">
        <v>53</v>
      </c>
      <c r="I90" s="58" t="str">
        <f t="shared" ref="I90" si="8">CONCATENATE("SITE-BAT-NIV-ZONE-CVC-",B90,"-",C90,"-",D90,"-",E90,"-",F90,IF(G90="","","."),G90,"-",H90)</f>
        <v>SITE-BAT-NIV-ZONE-CVC-CTA-XXX-TT-004-REPR.HIVER-TR</v>
      </c>
      <c r="J90" s="1" t="s">
        <v>357</v>
      </c>
      <c r="K90" s="57" t="str">
        <f t="shared" ref="K90" si="9">CONCATENATE("SITE-BAT-NIV-ZONE-CVC-",B90,"-",C90," - ",J90)</f>
        <v>SITE-BAT-NIV-ZONE-CVC-CTA-XXX - Consigne de température air repris hiver</v>
      </c>
      <c r="L90" s="32"/>
      <c r="M90" s="32"/>
      <c r="N90" s="32"/>
      <c r="O90" s="30">
        <v>0.4</v>
      </c>
      <c r="P90" s="30" t="s">
        <v>283</v>
      </c>
      <c r="Q90" s="89"/>
    </row>
    <row r="91" spans="1:17" x14ac:dyDescent="0.25">
      <c r="A91" s="5" t="s">
        <v>350</v>
      </c>
      <c r="B91" s="9" t="s">
        <v>0</v>
      </c>
      <c r="C91" s="2" t="s">
        <v>291</v>
      </c>
      <c r="D91" s="9" t="s">
        <v>42</v>
      </c>
      <c r="E91" s="19" t="s">
        <v>44</v>
      </c>
      <c r="F91" s="9" t="s">
        <v>10</v>
      </c>
      <c r="G91" s="9" t="s">
        <v>56</v>
      </c>
      <c r="H91" s="9" t="s">
        <v>53</v>
      </c>
      <c r="I91" s="58" t="str">
        <f t="shared" si="5"/>
        <v>SITE-BAT-NIV-ZONE-CVC-CTA-XXX-TT-004-REPR.FROID-TR</v>
      </c>
      <c r="J91" s="1" t="s">
        <v>140</v>
      </c>
      <c r="K91" s="57" t="str">
        <f t="shared" si="6"/>
        <v>SITE-BAT-NIV-ZONE-CVC-CTA-XXX - Consigne température de reprise froid</v>
      </c>
      <c r="L91" s="32"/>
      <c r="M91" s="32"/>
      <c r="N91" s="32"/>
      <c r="O91" s="30">
        <v>0.4</v>
      </c>
      <c r="P91" s="30" t="s">
        <v>283</v>
      </c>
      <c r="Q91" s="89"/>
    </row>
    <row r="92" spans="1:17" x14ac:dyDescent="0.25">
      <c r="A92" s="5" t="s">
        <v>350</v>
      </c>
      <c r="B92" s="12" t="s">
        <v>0</v>
      </c>
      <c r="C92" s="2" t="s">
        <v>291</v>
      </c>
      <c r="D92" s="9" t="s">
        <v>42</v>
      </c>
      <c r="E92" s="19" t="s">
        <v>44</v>
      </c>
      <c r="F92" s="9" t="s">
        <v>10</v>
      </c>
      <c r="G92" s="9" t="s">
        <v>52</v>
      </c>
      <c r="H92" s="9" t="s">
        <v>53</v>
      </c>
      <c r="I92" s="58" t="str">
        <f t="shared" si="5"/>
        <v>SITE-BAT-NIV-ZONE-CVC-CTA-XXX-TT-004-REPR.CHAUD-TR</v>
      </c>
      <c r="J92" s="1" t="s">
        <v>141</v>
      </c>
      <c r="K92" s="57" t="str">
        <f t="shared" si="6"/>
        <v>SITE-BAT-NIV-ZONE-CVC-CTA-XXX - Consigne température de reprise chaud</v>
      </c>
      <c r="L92" s="32"/>
      <c r="M92" s="32"/>
      <c r="N92" s="32"/>
      <c r="O92" s="30">
        <v>0.4</v>
      </c>
      <c r="P92" s="30" t="s">
        <v>283</v>
      </c>
      <c r="Q92" s="89"/>
    </row>
    <row r="93" spans="1:17" x14ac:dyDescent="0.25">
      <c r="A93" s="5" t="s">
        <v>350</v>
      </c>
      <c r="B93" s="12" t="s">
        <v>0</v>
      </c>
      <c r="C93" s="2" t="s">
        <v>291</v>
      </c>
      <c r="D93" s="9" t="s">
        <v>7</v>
      </c>
      <c r="E93" s="19" t="s">
        <v>5</v>
      </c>
      <c r="F93" s="9" t="s">
        <v>8</v>
      </c>
      <c r="G93" s="9"/>
      <c r="H93" s="9" t="s">
        <v>2</v>
      </c>
      <c r="I93" s="58" t="str">
        <f t="shared" si="5"/>
        <v>SITE-BAT-NIV-ZONE-CVC-CTA-XXX-VEN-001-SOUF-TA</v>
      </c>
      <c r="J93" s="1" t="s">
        <v>9</v>
      </c>
      <c r="K93" s="57" t="str">
        <f t="shared" si="6"/>
        <v>SITE-BAT-NIV-ZONE-CVC-CTA-XXX - Défaut ventilateur de soufflage</v>
      </c>
      <c r="L93" s="9" t="s">
        <v>264</v>
      </c>
      <c r="M93" s="32">
        <v>1</v>
      </c>
      <c r="N93" s="32" t="s">
        <v>270</v>
      </c>
      <c r="O93" s="30"/>
      <c r="P93" s="30"/>
      <c r="Q93" s="89"/>
    </row>
    <row r="94" spans="1:17" x14ac:dyDescent="0.25">
      <c r="A94" s="5" t="s">
        <v>350</v>
      </c>
      <c r="B94" s="12" t="s">
        <v>0</v>
      </c>
      <c r="C94" s="2" t="s">
        <v>291</v>
      </c>
      <c r="D94" s="9" t="s">
        <v>7</v>
      </c>
      <c r="E94" s="19" t="s">
        <v>5</v>
      </c>
      <c r="F94" s="9" t="s">
        <v>8</v>
      </c>
      <c r="G94" s="9" t="s">
        <v>17</v>
      </c>
      <c r="H94" s="9" t="s">
        <v>2</v>
      </c>
      <c r="I94" s="58" t="str">
        <f t="shared" si="5"/>
        <v>SITE-BAT-NIV-ZONE-CVC-CTA-XXX-VEN-001-SOUF.DISCO-TA</v>
      </c>
      <c r="J94" s="1" t="s">
        <v>18</v>
      </c>
      <c r="K94" s="57" t="str">
        <f t="shared" si="6"/>
        <v>SITE-BAT-NIV-ZONE-CVC-CTA-XXX - Discordance retour de marche ventilateur de soufflage</v>
      </c>
      <c r="L94" s="9" t="s">
        <v>264</v>
      </c>
      <c r="M94" s="32">
        <v>1</v>
      </c>
      <c r="N94" s="32" t="s">
        <v>270</v>
      </c>
      <c r="O94" s="30"/>
      <c r="P94" s="30"/>
      <c r="Q94" s="89"/>
    </row>
    <row r="95" spans="1:17" x14ac:dyDescent="0.25">
      <c r="A95" s="5" t="s">
        <v>350</v>
      </c>
      <c r="B95" s="12" t="s">
        <v>0</v>
      </c>
      <c r="C95" s="2" t="s">
        <v>291</v>
      </c>
      <c r="D95" s="12" t="s">
        <v>7</v>
      </c>
      <c r="E95" s="20" t="s">
        <v>5</v>
      </c>
      <c r="F95" s="12" t="s">
        <v>8</v>
      </c>
      <c r="G95" s="12"/>
      <c r="H95" s="12" t="s">
        <v>38</v>
      </c>
      <c r="I95" s="58" t="str">
        <f t="shared" si="5"/>
        <v>SITE-BAT-NIV-ZONE-CVC-CTA-XXX-VEN-001-SOUF-TM</v>
      </c>
      <c r="J95" s="1" t="s">
        <v>134</v>
      </c>
      <c r="K95" s="57" t="str">
        <f t="shared" si="6"/>
        <v>SITE-BAT-NIV-ZONE-CVC-CTA-XXX - Valeur marche ventilateur soufflage</v>
      </c>
      <c r="L95" s="32"/>
      <c r="M95" s="32"/>
      <c r="N95" s="32"/>
      <c r="O95" s="30">
        <v>5</v>
      </c>
      <c r="P95" s="30" t="s">
        <v>282</v>
      </c>
      <c r="Q95" s="89"/>
    </row>
    <row r="96" spans="1:17" x14ac:dyDescent="0.25">
      <c r="A96" s="5" t="s">
        <v>350</v>
      </c>
      <c r="B96" s="12" t="s">
        <v>0</v>
      </c>
      <c r="C96" s="2" t="s">
        <v>291</v>
      </c>
      <c r="D96" s="9" t="s">
        <v>7</v>
      </c>
      <c r="E96" s="19" t="s">
        <v>19</v>
      </c>
      <c r="F96" s="9" t="s">
        <v>10</v>
      </c>
      <c r="G96" s="9"/>
      <c r="H96" s="9" t="s">
        <v>2</v>
      </c>
      <c r="I96" s="58" t="str">
        <f t="shared" si="5"/>
        <v>SITE-BAT-NIV-ZONE-CVC-CTA-XXX-VEN-002-REPR-TA</v>
      </c>
      <c r="J96" s="1" t="s">
        <v>11</v>
      </c>
      <c r="K96" s="57" t="str">
        <f t="shared" si="6"/>
        <v>SITE-BAT-NIV-ZONE-CVC-CTA-XXX - Défaut ventilateur de reprise</v>
      </c>
      <c r="L96" s="9" t="s">
        <v>264</v>
      </c>
      <c r="M96" s="32">
        <v>1</v>
      </c>
      <c r="N96" s="32" t="s">
        <v>270</v>
      </c>
      <c r="O96" s="30">
        <v>5</v>
      </c>
      <c r="P96" s="30" t="s">
        <v>282</v>
      </c>
      <c r="Q96" s="89"/>
    </row>
    <row r="97" spans="1:17" x14ac:dyDescent="0.25">
      <c r="A97" s="5" t="s">
        <v>350</v>
      </c>
      <c r="B97" s="12" t="s">
        <v>0</v>
      </c>
      <c r="C97" s="2" t="s">
        <v>291</v>
      </c>
      <c r="D97" s="9" t="s">
        <v>7</v>
      </c>
      <c r="E97" s="19" t="s">
        <v>19</v>
      </c>
      <c r="F97" s="9" t="s">
        <v>10</v>
      </c>
      <c r="G97" s="9" t="s">
        <v>17</v>
      </c>
      <c r="H97" s="9" t="s">
        <v>2</v>
      </c>
      <c r="I97" s="58" t="str">
        <f t="shared" si="5"/>
        <v>SITE-BAT-NIV-ZONE-CVC-CTA-XXX-VEN-002-REPR.DISCO-TA</v>
      </c>
      <c r="J97" s="1" t="s">
        <v>20</v>
      </c>
      <c r="K97" s="57" t="str">
        <f t="shared" si="6"/>
        <v>SITE-BAT-NIV-ZONE-CVC-CTA-XXX - Discordance retour de marche ventilateur de reprise</v>
      </c>
      <c r="L97" s="9" t="s">
        <v>264</v>
      </c>
      <c r="M97" s="32">
        <v>1</v>
      </c>
      <c r="N97" s="32" t="s">
        <v>270</v>
      </c>
      <c r="O97" s="30"/>
      <c r="P97" s="30"/>
      <c r="Q97" s="89"/>
    </row>
    <row r="98" spans="1:17" x14ac:dyDescent="0.25">
      <c r="A98" s="5" t="s">
        <v>350</v>
      </c>
      <c r="B98" s="12" t="s">
        <v>0</v>
      </c>
      <c r="C98" s="2" t="s">
        <v>291</v>
      </c>
      <c r="D98" s="12" t="s">
        <v>7</v>
      </c>
      <c r="E98" s="20" t="s">
        <v>19</v>
      </c>
      <c r="F98" s="12" t="s">
        <v>10</v>
      </c>
      <c r="G98" s="12"/>
      <c r="H98" s="9" t="s">
        <v>38</v>
      </c>
      <c r="I98" s="58" t="str">
        <f t="shared" si="5"/>
        <v>SITE-BAT-NIV-ZONE-CVC-CTA-XXX-VEN-002-REPR-TM</v>
      </c>
      <c r="J98" s="1" t="s">
        <v>135</v>
      </c>
      <c r="K98" s="57" t="str">
        <f t="shared" si="6"/>
        <v>SITE-BAT-NIV-ZONE-CVC-CTA-XXX - Valeur marche ventilateur reprise</v>
      </c>
      <c r="L98" s="32"/>
      <c r="M98" s="32"/>
      <c r="N98" s="32"/>
      <c r="O98" s="30">
        <v>5</v>
      </c>
      <c r="P98" s="30" t="s">
        <v>282</v>
      </c>
      <c r="Q98" s="89"/>
    </row>
    <row r="99" spans="1:17" x14ac:dyDescent="0.25">
      <c r="A99" s="5" t="s">
        <v>350</v>
      </c>
      <c r="B99" s="9" t="s">
        <v>0</v>
      </c>
      <c r="C99" s="2" t="s">
        <v>291</v>
      </c>
      <c r="D99" s="9" t="s">
        <v>7</v>
      </c>
      <c r="E99" s="19" t="s">
        <v>29</v>
      </c>
      <c r="F99" s="9" t="s">
        <v>10</v>
      </c>
      <c r="G99" s="9"/>
      <c r="H99" s="9" t="s">
        <v>2</v>
      </c>
      <c r="I99" s="58" t="str">
        <f t="shared" si="5"/>
        <v>SITE-BAT-NIV-ZONE-CVC-CTA-XXX-VEN-003-REPR-TA</v>
      </c>
      <c r="J99" s="1" t="s">
        <v>105</v>
      </c>
      <c r="K99" s="57" t="str">
        <f t="shared" si="6"/>
        <v>SITE-BAT-NIV-ZONE-CVC-CTA-XXX - Défaut ventilateur de reprise 2</v>
      </c>
      <c r="L99" s="9" t="s">
        <v>264</v>
      </c>
      <c r="M99" s="32">
        <v>1</v>
      </c>
      <c r="N99" s="32" t="s">
        <v>270</v>
      </c>
      <c r="O99" s="30"/>
      <c r="P99" s="30"/>
      <c r="Q99" s="89"/>
    </row>
    <row r="100" spans="1:17" x14ac:dyDescent="0.25">
      <c r="A100" s="5" t="s">
        <v>350</v>
      </c>
      <c r="B100" s="12" t="s">
        <v>0</v>
      </c>
      <c r="C100" s="2" t="s">
        <v>291</v>
      </c>
      <c r="D100" s="9" t="s">
        <v>7</v>
      </c>
      <c r="E100" s="19" t="s">
        <v>29</v>
      </c>
      <c r="F100" s="9" t="s">
        <v>10</v>
      </c>
      <c r="G100" s="9" t="s">
        <v>17</v>
      </c>
      <c r="H100" s="9" t="s">
        <v>2</v>
      </c>
      <c r="I100" s="58" t="str">
        <f t="shared" si="5"/>
        <v>SITE-BAT-NIV-ZONE-CVC-CTA-XXX-VEN-003-REPR.DISCO-TA</v>
      </c>
      <c r="J100" s="1" t="s">
        <v>156</v>
      </c>
      <c r="K100" s="57" t="str">
        <f t="shared" si="6"/>
        <v>SITE-BAT-NIV-ZONE-CVC-CTA-XXX - Discordance retour de marche ventilateur de reprise 2</v>
      </c>
      <c r="L100" s="9" t="s">
        <v>264</v>
      </c>
      <c r="M100" s="32">
        <v>1</v>
      </c>
      <c r="N100" s="32" t="s">
        <v>270</v>
      </c>
      <c r="O100" s="30"/>
      <c r="P100" s="30"/>
      <c r="Q100" s="89"/>
    </row>
    <row r="101" spans="1:17" x14ac:dyDescent="0.25">
      <c r="A101" s="5" t="s">
        <v>350</v>
      </c>
      <c r="B101" s="9" t="s">
        <v>0</v>
      </c>
      <c r="C101" s="2" t="s">
        <v>291</v>
      </c>
      <c r="D101" s="9" t="s">
        <v>7</v>
      </c>
      <c r="E101" s="19" t="s">
        <v>29</v>
      </c>
      <c r="F101" s="9" t="s">
        <v>10</v>
      </c>
      <c r="G101" s="9"/>
      <c r="H101" s="9" t="s">
        <v>38</v>
      </c>
      <c r="I101" s="58" t="str">
        <f t="shared" si="5"/>
        <v>SITE-BAT-NIV-ZONE-CVC-CTA-XXX-VEN-003-REPR-TM</v>
      </c>
      <c r="J101" s="1" t="s">
        <v>162</v>
      </c>
      <c r="K101" s="57" t="str">
        <f t="shared" si="6"/>
        <v>SITE-BAT-NIV-ZONE-CVC-CTA-XXX - Valeur marche ventilateur reprise 2</v>
      </c>
      <c r="L101" s="32"/>
      <c r="M101" s="32"/>
      <c r="N101" s="32"/>
      <c r="O101" s="30">
        <v>5</v>
      </c>
      <c r="P101" s="30" t="s">
        <v>282</v>
      </c>
      <c r="Q101" s="89"/>
    </row>
    <row r="102" spans="1:17" x14ac:dyDescent="0.25">
      <c r="A102" s="5" t="s">
        <v>350</v>
      </c>
      <c r="B102" s="14" t="s">
        <v>0</v>
      </c>
      <c r="C102" s="2" t="s">
        <v>291</v>
      </c>
      <c r="D102" s="14" t="s">
        <v>51</v>
      </c>
      <c r="E102" s="15" t="s">
        <v>5</v>
      </c>
      <c r="F102" s="16" t="s">
        <v>52</v>
      </c>
      <c r="G102" s="16"/>
      <c r="H102" s="4" t="s">
        <v>65</v>
      </c>
      <c r="I102" s="58" t="str">
        <f t="shared" si="5"/>
        <v>SITE-BAT-NIV-ZONE-CVC-CTA-XXX-VMC-001-CHAUD-TCP</v>
      </c>
      <c r="J102" s="1" t="s">
        <v>66</v>
      </c>
      <c r="K102" s="57" t="str">
        <f t="shared" si="6"/>
        <v>SITE-BAT-NIV-ZONE-CVC-CTA-XXX - Comptage énergie thermique chaude</v>
      </c>
      <c r="L102" s="32"/>
      <c r="M102" s="32"/>
      <c r="N102" s="32"/>
      <c r="O102" s="30">
        <v>10</v>
      </c>
      <c r="P102" s="30" t="s">
        <v>279</v>
      </c>
      <c r="Q102" s="89" t="s">
        <v>340</v>
      </c>
    </row>
    <row r="103" spans="1:17" x14ac:dyDescent="0.25">
      <c r="A103" s="5" t="s">
        <v>350</v>
      </c>
      <c r="B103" s="14" t="s">
        <v>0</v>
      </c>
      <c r="C103" s="2" t="s">
        <v>291</v>
      </c>
      <c r="D103" s="14" t="s">
        <v>51</v>
      </c>
      <c r="E103" s="15" t="s">
        <v>5</v>
      </c>
      <c r="F103" s="16" t="s">
        <v>52</v>
      </c>
      <c r="G103" s="14"/>
      <c r="H103" s="4" t="s">
        <v>38</v>
      </c>
      <c r="I103" s="58" t="str">
        <f t="shared" si="5"/>
        <v>SITE-BAT-NIV-ZONE-CVC-CTA-XXX-VMC-001-CHAUD-TM</v>
      </c>
      <c r="J103" s="1" t="s">
        <v>54</v>
      </c>
      <c r="K103" s="57" t="str">
        <f t="shared" si="6"/>
        <v>SITE-BAT-NIV-ZONE-CVC-CTA-XXX - Vanne batterie chaude</v>
      </c>
      <c r="L103" s="32"/>
      <c r="M103" s="32"/>
      <c r="N103" s="32"/>
      <c r="O103" s="30">
        <v>5</v>
      </c>
      <c r="P103" s="30" t="s">
        <v>282</v>
      </c>
      <c r="Q103" s="89"/>
    </row>
    <row r="104" spans="1:17" x14ac:dyDescent="0.25">
      <c r="A104" s="5" t="s">
        <v>350</v>
      </c>
      <c r="B104" s="14" t="s">
        <v>0</v>
      </c>
      <c r="C104" s="2" t="s">
        <v>291</v>
      </c>
      <c r="D104" s="14" t="s">
        <v>55</v>
      </c>
      <c r="E104" s="15" t="s">
        <v>5</v>
      </c>
      <c r="F104" s="16" t="s">
        <v>56</v>
      </c>
      <c r="G104" s="14"/>
      <c r="H104" s="4" t="s">
        <v>38</v>
      </c>
      <c r="I104" s="58" t="str">
        <f t="shared" si="5"/>
        <v>SITE-BAT-NIV-ZONE-CVC-CTA-XXX-VMF-001-FROID-TM</v>
      </c>
      <c r="J104" s="1" t="s">
        <v>57</v>
      </c>
      <c r="K104" s="57" t="str">
        <f t="shared" si="6"/>
        <v>SITE-BAT-NIV-ZONE-CVC-CTA-XXX - Vanne batterie froide</v>
      </c>
      <c r="L104" s="32"/>
      <c r="M104" s="32"/>
      <c r="N104" s="32"/>
      <c r="O104" s="30">
        <v>5</v>
      </c>
      <c r="P104" s="30" t="s">
        <v>282</v>
      </c>
      <c r="Q104" s="89"/>
    </row>
    <row r="105" spans="1:17" x14ac:dyDescent="0.25">
      <c r="A105" s="5" t="s">
        <v>350</v>
      </c>
      <c r="B105" s="14" t="s">
        <v>0</v>
      </c>
      <c r="C105" s="2" t="s">
        <v>291</v>
      </c>
      <c r="D105" s="14" t="s">
        <v>55</v>
      </c>
      <c r="E105" s="15" t="s">
        <v>5</v>
      </c>
      <c r="F105" s="16" t="s">
        <v>56</v>
      </c>
      <c r="G105" s="16"/>
      <c r="H105" s="4" t="s">
        <v>65</v>
      </c>
      <c r="I105" s="58" t="str">
        <f t="shared" si="5"/>
        <v>SITE-BAT-NIV-ZONE-CVC-CTA-XXX-VMF-001-FROID-TCP</v>
      </c>
      <c r="J105" s="1" t="s">
        <v>67</v>
      </c>
      <c r="K105" s="57" t="str">
        <f t="shared" si="6"/>
        <v>SITE-BAT-NIV-ZONE-CVC-CTA-XXX - Comptage énergie thermique froide</v>
      </c>
      <c r="L105" s="32"/>
      <c r="M105" s="32"/>
      <c r="N105" s="32"/>
      <c r="O105" s="30">
        <v>10</v>
      </c>
      <c r="P105" s="30" t="s">
        <v>279</v>
      </c>
      <c r="Q105" s="89" t="s">
        <v>340</v>
      </c>
    </row>
    <row r="106" spans="1:17" x14ac:dyDescent="0.25">
      <c r="A106" s="5" t="s">
        <v>351</v>
      </c>
      <c r="B106" s="3" t="s">
        <v>0</v>
      </c>
      <c r="C106" s="2" t="s">
        <v>291</v>
      </c>
      <c r="D106" s="3" t="s">
        <v>200</v>
      </c>
      <c r="E106" s="92" t="s">
        <v>5</v>
      </c>
      <c r="F106" s="4" t="s">
        <v>10</v>
      </c>
      <c r="G106" s="4"/>
      <c r="H106" s="4" t="s">
        <v>38</v>
      </c>
      <c r="I106" s="58" t="str">
        <f t="shared" si="5"/>
        <v>SITE-BAT-NIV-ZONE-CVC-CTA-XXX-CO2-001-REPR-TM</v>
      </c>
      <c r="J106" s="1" t="s">
        <v>321</v>
      </c>
      <c r="K106" s="57" t="str">
        <f t="shared" ref="K106:K108" si="10">CONCATENATE("SITE-BAT-NIV-ZONE-CVC-",B106,"-",C106," - ",J106)</f>
        <v>SITE-BAT-NIV-ZONE-CVC-CTA-XXX - Sonde de CO2 reprise</v>
      </c>
      <c r="L106" s="60"/>
      <c r="M106" s="60"/>
      <c r="N106" s="31"/>
      <c r="O106" s="30">
        <v>5</v>
      </c>
      <c r="P106" s="30" t="s">
        <v>282</v>
      </c>
      <c r="Q106" s="89"/>
    </row>
    <row r="107" spans="1:17" x14ac:dyDescent="0.25">
      <c r="A107" s="5" t="s">
        <v>351</v>
      </c>
      <c r="B107" s="3" t="s">
        <v>0</v>
      </c>
      <c r="C107" s="2" t="s">
        <v>291</v>
      </c>
      <c r="D107" s="3" t="s">
        <v>51</v>
      </c>
      <c r="E107" s="92" t="s">
        <v>19</v>
      </c>
      <c r="F107" s="4" t="s">
        <v>52</v>
      </c>
      <c r="G107" s="4"/>
      <c r="H107" s="4" t="s">
        <v>38</v>
      </c>
      <c r="I107" s="58" t="str">
        <f t="shared" si="5"/>
        <v>SITE-BAT-NIV-ZONE-CVC-CTA-XXX-VMC-002-CHAUD-TM</v>
      </c>
      <c r="J107" s="1" t="s">
        <v>343</v>
      </c>
      <c r="K107" s="57" t="str">
        <f t="shared" si="10"/>
        <v>SITE-BAT-NIV-ZONE-CVC-CTA-XXX - Vanne batterie chaude secondaire</v>
      </c>
      <c r="L107" s="60"/>
      <c r="M107" s="60"/>
      <c r="N107" s="60"/>
      <c r="O107" s="30">
        <v>5</v>
      </c>
      <c r="P107" s="30" t="s">
        <v>282</v>
      </c>
      <c r="Q107" s="89"/>
    </row>
    <row r="108" spans="1:17" x14ac:dyDescent="0.25">
      <c r="A108" s="5" t="s">
        <v>351</v>
      </c>
      <c r="B108" s="3" t="s">
        <v>0</v>
      </c>
      <c r="C108" s="2" t="s">
        <v>291</v>
      </c>
      <c r="D108" s="14" t="s">
        <v>83</v>
      </c>
      <c r="E108" s="93" t="s">
        <v>5</v>
      </c>
      <c r="F108" s="16" t="s">
        <v>122</v>
      </c>
      <c r="G108" s="30"/>
      <c r="H108" s="4" t="s">
        <v>38</v>
      </c>
      <c r="I108" s="58" t="str">
        <f t="shared" si="5"/>
        <v>SITE-BAT-NIV-ZONE-CVC-CTA-XXX-TRIAC-001-ELEC-TM</v>
      </c>
      <c r="J108" s="30" t="s">
        <v>347</v>
      </c>
      <c r="K108" s="57" t="str">
        <f t="shared" si="10"/>
        <v>SITE-BAT-NIV-ZONE-CVC-CTA-XXX - TRIAC batterie électrique de secours</v>
      </c>
      <c r="L108" s="60"/>
      <c r="M108" s="60"/>
      <c r="N108" s="60"/>
      <c r="O108" s="30">
        <v>5</v>
      </c>
      <c r="P108" s="30" t="s">
        <v>282</v>
      </c>
      <c r="Q108" s="89"/>
    </row>
  </sheetData>
  <autoFilter ref="B5:P107"/>
  <mergeCells count="17">
    <mergeCell ref="Q3:Q4"/>
    <mergeCell ref="P3:P5"/>
    <mergeCell ref="L3:L5"/>
    <mergeCell ref="C4:C5"/>
    <mergeCell ref="B3:B5"/>
    <mergeCell ref="I3:I5"/>
    <mergeCell ref="M3:M5"/>
    <mergeCell ref="N3:N5"/>
    <mergeCell ref="O3:O5"/>
    <mergeCell ref="J3:J5"/>
    <mergeCell ref="D4:D5"/>
    <mergeCell ref="D3:H3"/>
    <mergeCell ref="E4:E5"/>
    <mergeCell ref="F4:G4"/>
    <mergeCell ref="H4:H5"/>
    <mergeCell ref="K3:K5"/>
    <mergeCell ref="A3:A5"/>
  </mergeCells>
  <conditionalFormatting sqref="B7:B57">
    <cfRule type="expression" dxfId="64" priority="11">
      <formula>AND(B7&lt;&gt;"",COUNTIF(ListeBIM, B7) = 0)</formula>
    </cfRule>
  </conditionalFormatting>
  <conditionalFormatting sqref="B85:B105">
    <cfRule type="expression" dxfId="63" priority="4">
      <formula>AND(B85&lt;&gt;"",COUNTIF(ListeBIM, B85) = 0)</formula>
    </cfRule>
  </conditionalFormatting>
  <conditionalFormatting sqref="D85:G98">
    <cfRule type="expression" dxfId="62" priority="2">
      <formula>OR(ISNUMBER(SEARCH("-",D85)), ISNUMBER(SEARCH("/",D85)))</formula>
    </cfRule>
  </conditionalFormatting>
  <conditionalFormatting sqref="D100:G105 D108 F108">
    <cfRule type="expression" dxfId="61" priority="23">
      <formula>OR(ISNUMBER(SEARCH("-",D100)), ISNUMBER(SEARCH("/",D100)))</formula>
    </cfRule>
  </conditionalFormatting>
  <conditionalFormatting sqref="I1:I2">
    <cfRule type="duplicateValues" dxfId="60" priority="43"/>
  </conditionalFormatting>
  <conditionalFormatting sqref="I3:I5">
    <cfRule type="duplicateValues" dxfId="59" priority="13"/>
  </conditionalFormatting>
  <conditionalFormatting sqref="I35">
    <cfRule type="duplicateValues" dxfId="58" priority="12"/>
  </conditionalFormatting>
  <conditionalFormatting sqref="I89">
    <cfRule type="duplicateValues" dxfId="57" priority="5"/>
  </conditionalFormatting>
  <conditionalFormatting sqref="I90">
    <cfRule type="duplicateValues" dxfId="56" priority="8"/>
  </conditionalFormatting>
  <conditionalFormatting sqref="I129:I1048576 I1:I2 I7:I34 I36:I88 I91:I108">
    <cfRule type="duplicateValues" dxfId="55" priority="25"/>
  </conditionalFormatting>
  <conditionalFormatting sqref="J129:J1048576">
    <cfRule type="duplicateValues" dxfId="54" priority="31"/>
  </conditionalFormatting>
  <conditionalFormatting sqref="K109:K1048576">
    <cfRule type="duplicateValues" dxfId="53" priority="20"/>
  </conditionalFormatting>
  <conditionalFormatting sqref="I6">
    <cfRule type="duplicateValues" dxfId="52" priority="1"/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Q99"/>
  <sheetViews>
    <sheetView zoomScale="70" zoomScaleNormal="70" workbookViewId="0">
      <selection activeCell="A6" sqref="A6:XFD6"/>
    </sheetView>
  </sheetViews>
  <sheetFormatPr baseColWidth="10" defaultRowHeight="15" x14ac:dyDescent="0.25"/>
  <cols>
    <col min="1" max="1" width="5" style="5" customWidth="1"/>
    <col min="3" max="3" width="15" customWidth="1"/>
    <col min="5" max="5" width="14.7109375" customWidth="1"/>
    <col min="9" max="9" width="64.28515625" customWidth="1"/>
    <col min="10" max="10" width="46.140625" customWidth="1"/>
    <col min="11" max="11" width="103.85546875" customWidth="1"/>
    <col min="14" max="14" width="22.28515625" customWidth="1"/>
    <col min="17" max="17" width="20.85546875" customWidth="1"/>
  </cols>
  <sheetData>
    <row r="1" spans="1:17" ht="26.25" x14ac:dyDescent="0.4">
      <c r="B1" s="5"/>
      <c r="C1" s="5"/>
      <c r="D1" s="13" t="s">
        <v>209</v>
      </c>
      <c r="E1" s="5"/>
      <c r="F1" s="5"/>
      <c r="G1" s="5"/>
      <c r="H1" s="5"/>
      <c r="I1" s="5"/>
      <c r="J1" s="5"/>
      <c r="K1" s="5"/>
    </row>
    <row r="2" spans="1:17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s="5" customFormat="1" ht="28.5" customHeight="1" x14ac:dyDescent="0.2">
      <c r="A3" s="137" t="s">
        <v>349</v>
      </c>
      <c r="B3" s="140" t="s">
        <v>262</v>
      </c>
      <c r="C3" s="38" t="s">
        <v>88</v>
      </c>
      <c r="D3" s="115" t="s">
        <v>258</v>
      </c>
      <c r="E3" s="116"/>
      <c r="F3" s="116"/>
      <c r="G3" s="116"/>
      <c r="H3" s="117"/>
      <c r="I3" s="133" t="s">
        <v>327</v>
      </c>
      <c r="J3" s="131" t="s">
        <v>86</v>
      </c>
      <c r="K3" s="133" t="s">
        <v>328</v>
      </c>
      <c r="L3" s="143" t="s">
        <v>259</v>
      </c>
      <c r="M3" s="143" t="s">
        <v>265</v>
      </c>
      <c r="N3" s="143" t="s">
        <v>266</v>
      </c>
      <c r="O3" s="143" t="s">
        <v>267</v>
      </c>
      <c r="P3" s="143" t="s">
        <v>268</v>
      </c>
      <c r="Q3" s="123" t="s">
        <v>339</v>
      </c>
    </row>
    <row r="4" spans="1:17" s="5" customFormat="1" ht="15" customHeight="1" x14ac:dyDescent="0.2">
      <c r="A4" s="138"/>
      <c r="B4" s="141"/>
      <c r="C4" s="118" t="s">
        <v>290</v>
      </c>
      <c r="D4" s="125" t="s">
        <v>84</v>
      </c>
      <c r="E4" s="125" t="s">
        <v>85</v>
      </c>
      <c r="F4" s="127" t="s">
        <v>260</v>
      </c>
      <c r="G4" s="128"/>
      <c r="H4" s="129" t="s">
        <v>261</v>
      </c>
      <c r="I4" s="133"/>
      <c r="J4" s="131"/>
      <c r="K4" s="135"/>
      <c r="L4" s="143"/>
      <c r="M4" s="143"/>
      <c r="N4" s="143"/>
      <c r="O4" s="143"/>
      <c r="P4" s="143"/>
      <c r="Q4" s="124"/>
    </row>
    <row r="5" spans="1:17" ht="15" customHeight="1" x14ac:dyDescent="0.25">
      <c r="A5" s="139"/>
      <c r="B5" s="142"/>
      <c r="C5" s="119"/>
      <c r="D5" s="126"/>
      <c r="E5" s="126"/>
      <c r="F5" s="29" t="s">
        <v>86</v>
      </c>
      <c r="G5" s="29" t="s">
        <v>87</v>
      </c>
      <c r="H5" s="130"/>
      <c r="I5" s="134"/>
      <c r="J5" s="132"/>
      <c r="K5" s="136"/>
      <c r="L5" s="143"/>
      <c r="M5" s="143"/>
      <c r="N5" s="143"/>
      <c r="O5" s="143"/>
      <c r="P5" s="143"/>
      <c r="Q5" s="90" t="s">
        <v>342</v>
      </c>
    </row>
    <row r="6" spans="1:17" s="5" customFormat="1" ht="15" customHeight="1" x14ac:dyDescent="0.2">
      <c r="A6" s="97" t="s">
        <v>369</v>
      </c>
      <c r="B6" s="98" t="str">
        <f>B7</f>
        <v>RAC</v>
      </c>
      <c r="C6" s="99" t="str">
        <f>C7</f>
        <v>XXX</v>
      </c>
      <c r="D6" s="98"/>
      <c r="E6" s="98"/>
      <c r="F6" s="98"/>
      <c r="G6" s="98"/>
      <c r="H6" s="98" t="s">
        <v>366</v>
      </c>
      <c r="I6" s="100" t="str">
        <f>CONCATENATE("SITE-BAT-NIV-ZONE-CVC-",B6,"-",C6,"-",H6)</f>
        <v>SITE-BAT-NIV-ZONE-CVC-RAC-XXX-Synthese</v>
      </c>
      <c r="J6" s="101" t="s">
        <v>367</v>
      </c>
      <c r="K6" s="100" t="str">
        <f t="shared" ref="K6" si="0">CONCATENATE("SITE-BAT-NIV-ZONE-AEL-",B6," - ",C6," - ",J6)</f>
        <v>SITE-BAT-NIV-ZONE-AEL-RAC - XXX - Objet Synthèse GTB</v>
      </c>
      <c r="L6" s="98"/>
      <c r="M6" s="98"/>
      <c r="N6" s="98"/>
      <c r="O6" s="98"/>
      <c r="P6" s="98" t="s">
        <v>368</v>
      </c>
      <c r="Q6" s="98" t="s">
        <v>340</v>
      </c>
    </row>
    <row r="7" spans="1:17" x14ac:dyDescent="0.25">
      <c r="A7" s="5" t="s">
        <v>350</v>
      </c>
      <c r="B7" s="9" t="s">
        <v>207</v>
      </c>
      <c r="C7" s="2" t="s">
        <v>291</v>
      </c>
      <c r="D7" s="9" t="s">
        <v>207</v>
      </c>
      <c r="E7" s="2" t="s">
        <v>291</v>
      </c>
      <c r="F7" s="9" t="s">
        <v>1</v>
      </c>
      <c r="G7" s="9"/>
      <c r="H7" s="9" t="s">
        <v>2</v>
      </c>
      <c r="I7" s="58" t="str">
        <f>CONCATENATE("SITE-BAT-NIV-ZONE-CVC-",B7,"-",C7,"-",D7,"-",E7,"-",F7,IF(G7="","","."),G7,"-",H7)</f>
        <v>SITE-BAT-NIV-ZONE-CVC-RAC-XXX-RAC-XXX-SYN-TA</v>
      </c>
      <c r="J7" s="1" t="s">
        <v>3</v>
      </c>
      <c r="K7" s="57" t="str">
        <f>CONCATENATE("SITE-BAT-NIV-ZONE-CVC-",B7,"-",C7," - ",J7)</f>
        <v>SITE-BAT-NIV-ZONE-CVC-RAC-XXX - Synthèse défaut</v>
      </c>
      <c r="L7" s="32" t="s">
        <v>264</v>
      </c>
      <c r="M7" s="32">
        <v>1</v>
      </c>
      <c r="N7" s="32" t="s">
        <v>270</v>
      </c>
      <c r="O7" s="30"/>
      <c r="P7" s="30"/>
      <c r="Q7" s="89"/>
    </row>
    <row r="8" spans="1:17" x14ac:dyDescent="0.25">
      <c r="A8" s="5" t="s">
        <v>350</v>
      </c>
      <c r="B8" s="9" t="s">
        <v>207</v>
      </c>
      <c r="C8" s="2" t="s">
        <v>291</v>
      </c>
      <c r="D8" s="9" t="s">
        <v>207</v>
      </c>
      <c r="E8" s="2" t="s">
        <v>291</v>
      </c>
      <c r="F8" s="9" t="s">
        <v>166</v>
      </c>
      <c r="G8" s="9"/>
      <c r="H8" s="9" t="s">
        <v>2</v>
      </c>
      <c r="I8" s="58" t="str">
        <f t="shared" ref="I8:I13" si="1">CONCATENATE("SITE-BAT-NIV-ZONE-CVC-",B8,"-",C8,"-",D8,"-",E8,"-",F8,IF(G8="","","."),G8,"-",H8)</f>
        <v>SITE-BAT-NIV-ZONE-CVC-RAC-XXX-RAC-XXX-COM-TA</v>
      </c>
      <c r="J8" s="1" t="s">
        <v>167</v>
      </c>
      <c r="K8" s="57" t="str">
        <f>CONCATENATE("SITE-BAT-NIV-ZONE-CVC-",B8,"-",C8," - ",J8)</f>
        <v>SITE-BAT-NIV-ZONE-CVC-RAC-XXX - Défaut de communication régulateur</v>
      </c>
      <c r="L8" s="32" t="s">
        <v>264</v>
      </c>
      <c r="M8" s="32">
        <v>1</v>
      </c>
      <c r="N8" s="32" t="s">
        <v>270</v>
      </c>
      <c r="O8" s="30"/>
      <c r="P8" s="30"/>
      <c r="Q8" s="89"/>
    </row>
    <row r="9" spans="1:17" x14ac:dyDescent="0.25">
      <c r="A9" s="5" t="s">
        <v>350</v>
      </c>
      <c r="B9" s="9" t="s">
        <v>207</v>
      </c>
      <c r="C9" s="2" t="s">
        <v>291</v>
      </c>
      <c r="D9" s="9" t="s">
        <v>25</v>
      </c>
      <c r="E9" s="19" t="s">
        <v>5</v>
      </c>
      <c r="F9" s="9" t="s">
        <v>10</v>
      </c>
      <c r="G9" s="9"/>
      <c r="H9" s="9" t="s">
        <v>2</v>
      </c>
      <c r="I9" s="58" t="str">
        <f t="shared" si="1"/>
        <v>SITE-BAT-NIV-ZONE-CVC-RAC-XXX-FLT-001-REPR-TA</v>
      </c>
      <c r="J9" s="1" t="s">
        <v>170</v>
      </c>
      <c r="K9" s="57" t="str">
        <f t="shared" ref="K9:K13" si="2">CONCATENATE("SITE-BAT-NIV-ZONE-CVC-",B9,"-",C9," - ",J9)</f>
        <v>SITE-BAT-NIV-ZONE-CVC-RAC-XXX - Encrassement filtre reprise</v>
      </c>
      <c r="L9" s="32" t="s">
        <v>264</v>
      </c>
      <c r="M9" s="32">
        <v>1</v>
      </c>
      <c r="N9" s="32" t="s">
        <v>270</v>
      </c>
      <c r="O9" s="30"/>
      <c r="P9" s="30"/>
      <c r="Q9" s="89"/>
    </row>
    <row r="10" spans="1:17" x14ac:dyDescent="0.25">
      <c r="A10" s="5" t="s">
        <v>350</v>
      </c>
      <c r="B10" s="9" t="s">
        <v>207</v>
      </c>
      <c r="C10" s="2" t="s">
        <v>291</v>
      </c>
      <c r="D10" s="9" t="s">
        <v>42</v>
      </c>
      <c r="E10" s="19" t="s">
        <v>5</v>
      </c>
      <c r="F10" s="9" t="s">
        <v>178</v>
      </c>
      <c r="G10" s="9"/>
      <c r="H10" s="9" t="s">
        <v>53</v>
      </c>
      <c r="I10" s="58" t="str">
        <f t="shared" si="1"/>
        <v>SITE-BAT-NIV-ZONE-CVC-RAC-XXX-TT-001-AMBT-TR</v>
      </c>
      <c r="J10" s="1" t="s">
        <v>208</v>
      </c>
      <c r="K10" s="57" t="str">
        <f t="shared" si="2"/>
        <v>SITE-BAT-NIV-ZONE-CVC-RAC-XXX - Consigne de température</v>
      </c>
      <c r="L10" s="32"/>
      <c r="M10" s="32"/>
      <c r="N10" s="32"/>
      <c r="O10" s="30">
        <v>0.4</v>
      </c>
      <c r="P10" s="30" t="s">
        <v>283</v>
      </c>
      <c r="Q10" s="89"/>
    </row>
    <row r="11" spans="1:17" x14ac:dyDescent="0.25">
      <c r="A11" s="5" t="s">
        <v>350</v>
      </c>
      <c r="B11" s="9" t="s">
        <v>207</v>
      </c>
      <c r="C11" s="2" t="s">
        <v>291</v>
      </c>
      <c r="D11" s="9" t="s">
        <v>42</v>
      </c>
      <c r="E11" s="19" t="s">
        <v>5</v>
      </c>
      <c r="F11" s="9" t="s">
        <v>178</v>
      </c>
      <c r="G11" s="9"/>
      <c r="H11" s="9" t="s">
        <v>38</v>
      </c>
      <c r="I11" s="58" t="str">
        <f t="shared" si="1"/>
        <v>SITE-BAT-NIV-ZONE-CVC-RAC-XXX-TT-001-AMBT-TM</v>
      </c>
      <c r="J11" s="1" t="s">
        <v>199</v>
      </c>
      <c r="K11" s="57" t="str">
        <f t="shared" si="2"/>
        <v>SITE-BAT-NIV-ZONE-CVC-RAC-XXX - Sonde de température ambiante</v>
      </c>
      <c r="L11" s="32"/>
      <c r="M11" s="32"/>
      <c r="N11" s="32"/>
      <c r="O11" s="30">
        <v>0.4</v>
      </c>
      <c r="P11" s="30" t="s">
        <v>283</v>
      </c>
      <c r="Q11" s="89"/>
    </row>
    <row r="12" spans="1:17" x14ac:dyDescent="0.25">
      <c r="A12" s="5" t="s">
        <v>350</v>
      </c>
      <c r="B12" s="9" t="s">
        <v>207</v>
      </c>
      <c r="C12" s="2" t="s">
        <v>291</v>
      </c>
      <c r="D12" s="9" t="s">
        <v>207</v>
      </c>
      <c r="E12" s="2" t="s">
        <v>291</v>
      </c>
      <c r="F12" s="9" t="s">
        <v>39</v>
      </c>
      <c r="G12" s="9"/>
      <c r="H12" s="9" t="s">
        <v>40</v>
      </c>
      <c r="I12" s="58" t="str">
        <f t="shared" si="1"/>
        <v>SITE-BAT-NIV-ZONE-CVC-RAC-XXX-RAC-XXX-AUTOR-TBH</v>
      </c>
      <c r="J12" s="1" t="s">
        <v>187</v>
      </c>
      <c r="K12" s="57" t="str">
        <f t="shared" si="2"/>
        <v>SITE-BAT-NIV-ZONE-CVC-RAC-XXX - Autorisation marche terminal</v>
      </c>
      <c r="L12" s="32"/>
      <c r="M12" s="32"/>
      <c r="N12" s="32" t="s">
        <v>272</v>
      </c>
      <c r="O12" s="30"/>
      <c r="P12" s="30"/>
      <c r="Q12" s="89"/>
    </row>
    <row r="13" spans="1:17" x14ac:dyDescent="0.25">
      <c r="A13" s="5" t="s">
        <v>350</v>
      </c>
      <c r="B13" s="9" t="s">
        <v>207</v>
      </c>
      <c r="C13" s="2" t="s">
        <v>291</v>
      </c>
      <c r="D13" s="9" t="s">
        <v>207</v>
      </c>
      <c r="E13" s="2" t="s">
        <v>291</v>
      </c>
      <c r="F13" s="9" t="s">
        <v>63</v>
      </c>
      <c r="G13" s="9"/>
      <c r="H13" s="9" t="s">
        <v>65</v>
      </c>
      <c r="I13" s="58" t="str">
        <f t="shared" si="1"/>
        <v>SITE-BAT-NIV-ZONE-CVC-RAC-XXX-RAC-XXX-TEMPS-TCP</v>
      </c>
      <c r="J13" s="1" t="s">
        <v>175</v>
      </c>
      <c r="K13" s="57" t="str">
        <f t="shared" si="2"/>
        <v>SITE-BAT-NIV-ZONE-CVC-RAC-XXX - Temps de fonctionnement</v>
      </c>
      <c r="L13" s="32"/>
      <c r="M13" s="32"/>
      <c r="N13" s="32"/>
      <c r="O13" s="30">
        <v>1</v>
      </c>
      <c r="P13" s="30" t="s">
        <v>280</v>
      </c>
      <c r="Q13" s="89"/>
    </row>
    <row r="14" spans="1:17" x14ac:dyDescent="0.25">
      <c r="C14" s="39"/>
      <c r="Q14" s="33"/>
    </row>
    <row r="15" spans="1:17" x14ac:dyDescent="0.25">
      <c r="C15" s="39"/>
      <c r="Q15" s="33"/>
    </row>
    <row r="16" spans="1:17" x14ac:dyDescent="0.25">
      <c r="C16" s="39"/>
      <c r="Q16" s="33"/>
    </row>
    <row r="17" spans="3:17" x14ac:dyDescent="0.25">
      <c r="C17" s="39"/>
      <c r="Q17" s="33"/>
    </row>
    <row r="18" spans="3:17" x14ac:dyDescent="0.25">
      <c r="C18" s="39"/>
      <c r="Q18" s="33"/>
    </row>
    <row r="19" spans="3:17" x14ac:dyDescent="0.25">
      <c r="C19" s="39"/>
      <c r="Q19" s="33"/>
    </row>
    <row r="20" spans="3:17" x14ac:dyDescent="0.25">
      <c r="C20" s="39"/>
      <c r="Q20" s="33"/>
    </row>
    <row r="21" spans="3:17" x14ac:dyDescent="0.25">
      <c r="C21" s="39"/>
      <c r="Q21" s="33"/>
    </row>
    <row r="22" spans="3:17" x14ac:dyDescent="0.25">
      <c r="C22" s="39"/>
      <c r="Q22" s="33"/>
    </row>
    <row r="23" spans="3:17" x14ac:dyDescent="0.25">
      <c r="C23" s="39"/>
      <c r="Q23" s="33"/>
    </row>
    <row r="24" spans="3:17" x14ac:dyDescent="0.25">
      <c r="C24" s="39"/>
      <c r="Q24" s="33"/>
    </row>
    <row r="25" spans="3:17" x14ac:dyDescent="0.25">
      <c r="K25" s="35"/>
    </row>
    <row r="26" spans="3:17" x14ac:dyDescent="0.25">
      <c r="K26" s="35"/>
    </row>
    <row r="27" spans="3:17" x14ac:dyDescent="0.25">
      <c r="K27" s="35"/>
    </row>
    <row r="28" spans="3:17" x14ac:dyDescent="0.25">
      <c r="K28" s="35"/>
    </row>
    <row r="29" spans="3:17" x14ac:dyDescent="0.25">
      <c r="K29" s="35"/>
    </row>
    <row r="30" spans="3:17" x14ac:dyDescent="0.25">
      <c r="K30" s="35"/>
    </row>
    <row r="31" spans="3:17" x14ac:dyDescent="0.25">
      <c r="K31" s="35"/>
    </row>
    <row r="32" spans="3:17" x14ac:dyDescent="0.25">
      <c r="K32" s="35"/>
    </row>
    <row r="33" spans="11:11" x14ac:dyDescent="0.25">
      <c r="K33" s="35"/>
    </row>
    <row r="34" spans="11:11" x14ac:dyDescent="0.25">
      <c r="K34" s="35"/>
    </row>
    <row r="35" spans="11:11" x14ac:dyDescent="0.25">
      <c r="K35" s="11"/>
    </row>
    <row r="36" spans="11:11" x14ac:dyDescent="0.25">
      <c r="K36" s="35"/>
    </row>
    <row r="37" spans="11:11" x14ac:dyDescent="0.25">
      <c r="K37" s="35"/>
    </row>
    <row r="38" spans="11:11" x14ac:dyDescent="0.25">
      <c r="K38" s="35"/>
    </row>
    <row r="39" spans="11:11" x14ac:dyDescent="0.25">
      <c r="K39" s="11"/>
    </row>
    <row r="40" spans="11:11" x14ac:dyDescent="0.25">
      <c r="K40" s="35"/>
    </row>
    <row r="41" spans="11:11" x14ac:dyDescent="0.25">
      <c r="K41" s="35"/>
    </row>
    <row r="42" spans="11:11" x14ac:dyDescent="0.25">
      <c r="K42" s="35"/>
    </row>
    <row r="43" spans="11:11" x14ac:dyDescent="0.25">
      <c r="K43" s="11"/>
    </row>
    <row r="44" spans="11:11" x14ac:dyDescent="0.25">
      <c r="K44" s="11"/>
    </row>
    <row r="45" spans="11:11" x14ac:dyDescent="0.25">
      <c r="K45" s="11"/>
    </row>
    <row r="46" spans="11:11" x14ac:dyDescent="0.25">
      <c r="K46" s="35"/>
    </row>
    <row r="47" spans="11:11" x14ac:dyDescent="0.25">
      <c r="K47" s="11"/>
    </row>
    <row r="48" spans="11:11" x14ac:dyDescent="0.25">
      <c r="K48" s="11"/>
    </row>
    <row r="49" spans="11:11" x14ac:dyDescent="0.25">
      <c r="K49" s="11"/>
    </row>
    <row r="50" spans="11:11" x14ac:dyDescent="0.25">
      <c r="K50" s="11"/>
    </row>
    <row r="51" spans="11:11" x14ac:dyDescent="0.25">
      <c r="K51" s="11"/>
    </row>
    <row r="52" spans="11:11" x14ac:dyDescent="0.25">
      <c r="K52" s="11"/>
    </row>
    <row r="53" spans="11:11" x14ac:dyDescent="0.25">
      <c r="K53" s="11"/>
    </row>
    <row r="54" spans="11:11" x14ac:dyDescent="0.25">
      <c r="K54" s="11"/>
    </row>
    <row r="55" spans="11:11" x14ac:dyDescent="0.25">
      <c r="K55" s="11"/>
    </row>
    <row r="56" spans="11:11" x14ac:dyDescent="0.25">
      <c r="K56" s="11"/>
    </row>
    <row r="57" spans="11:11" x14ac:dyDescent="0.25">
      <c r="K57" s="11"/>
    </row>
    <row r="58" spans="11:11" x14ac:dyDescent="0.25">
      <c r="K58" s="11"/>
    </row>
    <row r="59" spans="11:11" x14ac:dyDescent="0.25">
      <c r="K59" s="11"/>
    </row>
    <row r="60" spans="11:11" x14ac:dyDescent="0.25">
      <c r="K60" s="11"/>
    </row>
    <row r="61" spans="11:11" x14ac:dyDescent="0.25">
      <c r="K61" s="11"/>
    </row>
    <row r="62" spans="11:11" x14ac:dyDescent="0.25">
      <c r="K62" s="11"/>
    </row>
    <row r="63" spans="11:11" x14ac:dyDescent="0.25">
      <c r="K63" s="11"/>
    </row>
    <row r="64" spans="11:11" x14ac:dyDescent="0.25">
      <c r="K64" s="11"/>
    </row>
    <row r="65" spans="11:11" x14ac:dyDescent="0.25">
      <c r="K65" s="11"/>
    </row>
    <row r="66" spans="11:11" x14ac:dyDescent="0.25">
      <c r="K66" s="11"/>
    </row>
    <row r="67" spans="11:11" x14ac:dyDescent="0.25">
      <c r="K67" s="11"/>
    </row>
    <row r="68" spans="11:11" x14ac:dyDescent="0.25">
      <c r="K68" s="11"/>
    </row>
    <row r="69" spans="11:11" x14ac:dyDescent="0.25">
      <c r="K69" s="11"/>
    </row>
    <row r="70" spans="11:11" x14ac:dyDescent="0.25">
      <c r="K70" s="11"/>
    </row>
    <row r="71" spans="11:11" x14ac:dyDescent="0.25">
      <c r="K71" s="11"/>
    </row>
    <row r="72" spans="11:11" x14ac:dyDescent="0.25">
      <c r="K72" s="11"/>
    </row>
    <row r="73" spans="11:11" x14ac:dyDescent="0.25">
      <c r="K73" s="11"/>
    </row>
    <row r="74" spans="11:11" x14ac:dyDescent="0.25">
      <c r="K74" s="11"/>
    </row>
    <row r="75" spans="11:11" x14ac:dyDescent="0.25">
      <c r="K75" s="11"/>
    </row>
    <row r="76" spans="11:11" x14ac:dyDescent="0.25">
      <c r="K76" s="11"/>
    </row>
    <row r="77" spans="11:11" x14ac:dyDescent="0.25">
      <c r="K77" s="11"/>
    </row>
    <row r="78" spans="11:11" x14ac:dyDescent="0.25">
      <c r="K78" s="11"/>
    </row>
    <row r="79" spans="11:11" x14ac:dyDescent="0.25">
      <c r="K79" s="11"/>
    </row>
    <row r="80" spans="11:11" x14ac:dyDescent="0.25">
      <c r="K80" s="11"/>
    </row>
    <row r="81" spans="11:11" x14ac:dyDescent="0.25">
      <c r="K81" s="11"/>
    </row>
    <row r="82" spans="11:11" x14ac:dyDescent="0.25">
      <c r="K82" s="11"/>
    </row>
    <row r="83" spans="11:11" x14ac:dyDescent="0.25">
      <c r="K83" s="11"/>
    </row>
    <row r="84" spans="11:11" x14ac:dyDescent="0.25">
      <c r="K84" s="11"/>
    </row>
    <row r="85" spans="11:11" x14ac:dyDescent="0.25">
      <c r="K85" s="11"/>
    </row>
    <row r="86" spans="11:11" x14ac:dyDescent="0.25">
      <c r="K86" s="11"/>
    </row>
    <row r="87" spans="11:11" x14ac:dyDescent="0.25">
      <c r="K87" s="35"/>
    </row>
    <row r="88" spans="11:11" x14ac:dyDescent="0.25">
      <c r="K88" s="35"/>
    </row>
    <row r="89" spans="11:11" x14ac:dyDescent="0.25">
      <c r="K89" s="11"/>
    </row>
    <row r="90" spans="11:11" x14ac:dyDescent="0.25">
      <c r="K90" s="35"/>
    </row>
    <row r="91" spans="11:11" x14ac:dyDescent="0.25">
      <c r="K91" s="35"/>
    </row>
    <row r="92" spans="11:11" x14ac:dyDescent="0.25">
      <c r="K92" s="11"/>
    </row>
    <row r="93" spans="11:11" x14ac:dyDescent="0.25">
      <c r="K93" s="35"/>
    </row>
    <row r="94" spans="11:11" x14ac:dyDescent="0.25">
      <c r="K94" s="35"/>
    </row>
    <row r="95" spans="11:11" x14ac:dyDescent="0.25">
      <c r="K95" s="11"/>
    </row>
    <row r="96" spans="11:11" x14ac:dyDescent="0.25">
      <c r="K96" s="11"/>
    </row>
    <row r="97" spans="11:11" x14ac:dyDescent="0.25">
      <c r="K97" s="11"/>
    </row>
    <row r="98" spans="11:11" x14ac:dyDescent="0.25">
      <c r="K98" s="11"/>
    </row>
    <row r="99" spans="11:11" x14ac:dyDescent="0.25">
      <c r="K99" s="11"/>
    </row>
  </sheetData>
  <mergeCells count="17">
    <mergeCell ref="Q3:Q4"/>
    <mergeCell ref="B3:B5"/>
    <mergeCell ref="D3:H3"/>
    <mergeCell ref="I3:I5"/>
    <mergeCell ref="J3:J5"/>
    <mergeCell ref="L3:L5"/>
    <mergeCell ref="C4:C5"/>
    <mergeCell ref="N3:N5"/>
    <mergeCell ref="O3:O5"/>
    <mergeCell ref="P3:P5"/>
    <mergeCell ref="D4:D5"/>
    <mergeCell ref="E4:E5"/>
    <mergeCell ref="F4:G4"/>
    <mergeCell ref="H4:H5"/>
    <mergeCell ref="M3:M5"/>
    <mergeCell ref="K3:K5"/>
    <mergeCell ref="A3:A5"/>
  </mergeCells>
  <conditionalFormatting sqref="I1:I2">
    <cfRule type="duplicateValues" dxfId="51" priority="40"/>
    <cfRule type="duplicateValues" dxfId="50" priority="41"/>
    <cfRule type="duplicateValues" dxfId="49" priority="42"/>
  </conditionalFormatting>
  <conditionalFormatting sqref="I3:I5">
    <cfRule type="duplicateValues" dxfId="48" priority="3"/>
  </conditionalFormatting>
  <conditionalFormatting sqref="I7:I13">
    <cfRule type="duplicateValues" dxfId="47" priority="45"/>
  </conditionalFormatting>
  <conditionalFormatting sqref="I14:I1048576 I1:I2">
    <cfRule type="duplicateValues" dxfId="46" priority="10"/>
    <cfRule type="duplicateValues" dxfId="45" priority="24"/>
  </conditionalFormatting>
  <conditionalFormatting sqref="K101:K1048576">
    <cfRule type="duplicateValues" dxfId="44" priority="4"/>
  </conditionalFormatting>
  <conditionalFormatting sqref="I6">
    <cfRule type="duplicateValues" dxfId="43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5a37a0-cbb1-4ead-ae34-9be20da25a61">
      <Terms xmlns="http://schemas.microsoft.com/office/infopath/2007/PartnerControls"/>
    </lcf76f155ced4ddcb4097134ff3c332f>
    <EMET_DISC_LOT xmlns="0e5a37a0-cbb1-4ead-ae34-9be20da25a61" xsi:nil="true"/>
    <TaxCatchAll xmlns="30b97174-ecbd-4d52-842b-7a250b5d35c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3A8FA36261E499C90B2E8FE224873" ma:contentTypeVersion="14" ma:contentTypeDescription="Crée un document." ma:contentTypeScope="" ma:versionID="dcdd74ae59718b047043c01e19fa2a42">
  <xsd:schema xmlns:xsd="http://www.w3.org/2001/XMLSchema" xmlns:xs="http://www.w3.org/2001/XMLSchema" xmlns:p="http://schemas.microsoft.com/office/2006/metadata/properties" xmlns:ns2="0e5a37a0-cbb1-4ead-ae34-9be20da25a61" xmlns:ns3="30b97174-ecbd-4d52-842b-7a250b5d35c4" targetNamespace="http://schemas.microsoft.com/office/2006/metadata/properties" ma:root="true" ma:fieldsID="994cb362e5010d73d2bf0e448af332a4" ns2:_="" ns3:_="">
    <xsd:import namespace="0e5a37a0-cbb1-4ead-ae34-9be20da25a61"/>
    <xsd:import namespace="30b97174-ecbd-4d52-842b-7a250b5d35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EMET_DISC_LO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5a37a0-cbb1-4ead-ae34-9be20da25a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EMET_DISC_LOT" ma:index="20" nillable="true" ma:displayName="EMET_DISC_LOT" ma:format="Dropdown" ma:internalName="EMET_DISC_LO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b97174-ecbd-4d52-842b-7a250b5d35c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00496cd-3907-4124-9ede-7c5a491916d6}" ma:internalName="TaxCatchAll" ma:showField="CatchAllData" ma:web="30b97174-ecbd-4d52-842b-7a250b5d35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AF5E09-817E-4CF9-86AC-6D981C6858E2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30b97174-ecbd-4d52-842b-7a250b5d35c4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0e5a37a0-cbb1-4ead-ae34-9be20da25a6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EA10747-B4D0-4B78-A89F-EB3D8AE582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6CDE03-ED27-40B5-A270-358FD256BF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5a37a0-cbb1-4ead-ae34-9be20da25a61"/>
    <ds:schemaRef ds:uri="30b97174-ecbd-4d52-842b-7a250b5d3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Versions</vt:lpstr>
      <vt:lpstr>ATA</vt:lpstr>
      <vt:lpstr>ATHE</vt:lpstr>
      <vt:lpstr>BATC</vt:lpstr>
      <vt:lpstr>BATE</vt:lpstr>
      <vt:lpstr>BATF</vt:lpstr>
      <vt:lpstr>CAS</vt:lpstr>
      <vt:lpstr>CTA</vt:lpstr>
      <vt:lpstr>RAC</vt:lpstr>
      <vt:lpstr>RACH</vt:lpstr>
      <vt:lpstr>SORB</vt:lpstr>
      <vt:lpstr>BDVL</vt:lpstr>
      <vt:lpstr>SSUI</vt:lpstr>
      <vt:lpstr>VEC</vt:lpstr>
      <vt:lpstr>VPK</vt:lpstr>
      <vt:lpstr>EXT</vt:lpstr>
      <vt:lpstr>UTA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2025-11-24T10:10:56Z</dcterms:created>
  <dcterms:modified xsi:type="dcterms:W3CDTF">2025-12-10T07:50:55Z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0x0101007DC3A8FA36261E499C90B2E8FE224873</vt:lpwstr>
  </property>
</Properties>
</file>